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ka.pipia\Desktop\2026 წლის დოკუმენტები\2026- სამხარეო საკონსულტაციო საბჭო\2026-სამხარეო საკონსულტაციო საბჭო\ოქმები\ოქმი №3\"/>
    </mc:Choice>
  </mc:AlternateContent>
  <bookViews>
    <workbookView xWindow="0" yWindow="0" windowWidth="21570" windowHeight="8055" activeTab="6"/>
  </bookViews>
  <sheets>
    <sheet name="აბაშა" sheetId="1" r:id="rId1"/>
    <sheet name="ზუგდიდი" sheetId="2" r:id="rId2"/>
    <sheet name="მარტვილი" sheetId="3" r:id="rId3"/>
    <sheet name="მესტია" sheetId="4" r:id="rId4"/>
    <sheet name="სენაკი" sheetId="5" r:id="rId5"/>
    <sheet name="ჩხოროწყუ" sheetId="6" r:id="rId6"/>
    <sheet name="წალენჯიხა" sheetId="10" r:id="rId7"/>
    <sheet name="ხობი" sheetId="8" r:id="rId8"/>
    <sheet name="ფოთი"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24" i="10" l="1"/>
  <c r="Y24" i="10"/>
  <c r="X24" i="10"/>
  <c r="W24" i="10"/>
  <c r="V24" i="10"/>
  <c r="U24" i="10"/>
  <c r="T24" i="10"/>
  <c r="S24" i="10"/>
  <c r="R24" i="10"/>
  <c r="Q24" i="10"/>
  <c r="P24" i="10"/>
  <c r="O24" i="10"/>
  <c r="N24" i="10"/>
  <c r="M24" i="10"/>
  <c r="L24" i="10"/>
  <c r="K24" i="10"/>
  <c r="J24" i="10"/>
  <c r="I24" i="10"/>
  <c r="H24" i="10"/>
  <c r="G24" i="10"/>
  <c r="H23" i="10"/>
  <c r="H22" i="10"/>
  <c r="Z21" i="10"/>
  <c r="Y21" i="10"/>
  <c r="X21" i="10"/>
  <c r="W21" i="10"/>
  <c r="V21" i="10"/>
  <c r="U21" i="10"/>
  <c r="T21" i="10"/>
  <c r="S21" i="10"/>
  <c r="R21" i="10"/>
  <c r="Q21" i="10"/>
  <c r="P21" i="10"/>
  <c r="O21" i="10"/>
  <c r="N21" i="10"/>
  <c r="M21" i="10"/>
  <c r="L21" i="10"/>
  <c r="K21" i="10"/>
  <c r="J21" i="10"/>
  <c r="I21" i="10"/>
  <c r="H21" i="10"/>
  <c r="G21" i="10"/>
  <c r="I13" i="10"/>
  <c r="I12" i="10"/>
  <c r="I11" i="10"/>
  <c r="H11" i="9"/>
  <c r="G11" i="9"/>
  <c r="G182" i="9"/>
  <c r="H182" i="9" s="1"/>
  <c r="H179" i="9"/>
  <c r="G179" i="9"/>
  <c r="G178" i="9"/>
  <c r="H178" i="9" s="1"/>
  <c r="G177" i="9"/>
  <c r="H177" i="9" s="1"/>
  <c r="G176" i="9"/>
  <c r="H176" i="9" s="1"/>
  <c r="G175" i="9"/>
  <c r="H175" i="9" s="1"/>
  <c r="G174" i="9"/>
  <c r="H174" i="9" s="1"/>
  <c r="G173" i="9"/>
  <c r="H173" i="9" s="1"/>
  <c r="G172" i="9"/>
  <c r="H172" i="9" s="1"/>
  <c r="G171" i="9"/>
  <c r="H171" i="9" s="1"/>
  <c r="G170" i="9"/>
  <c r="H170" i="9" s="1"/>
  <c r="H169" i="9"/>
  <c r="G169" i="9"/>
  <c r="G168" i="9"/>
  <c r="H168" i="9" s="1"/>
  <c r="G167" i="9"/>
  <c r="H167" i="9" s="1"/>
  <c r="G166" i="9"/>
  <c r="H166" i="9" s="1"/>
  <c r="G165" i="9"/>
  <c r="H165" i="9" s="1"/>
  <c r="G164" i="9"/>
  <c r="H164" i="9" s="1"/>
  <c r="G163" i="9"/>
  <c r="H163" i="9" s="1"/>
  <c r="G162" i="9"/>
  <c r="H162" i="9" s="1"/>
  <c r="G161" i="9"/>
  <c r="H161" i="9" s="1"/>
  <c r="G160" i="9"/>
  <c r="H160" i="9" s="1"/>
  <c r="H159" i="9"/>
  <c r="G159" i="9"/>
  <c r="G158" i="9"/>
  <c r="H158" i="9" s="1"/>
  <c r="G157" i="9"/>
  <c r="H157" i="9" s="1"/>
  <c r="G156" i="9"/>
  <c r="H156" i="9" s="1"/>
  <c r="G155" i="9"/>
  <c r="H155" i="9" s="1"/>
  <c r="G154" i="9"/>
  <c r="H154" i="9" s="1"/>
  <c r="G153" i="9"/>
  <c r="H153" i="9" s="1"/>
  <c r="G152" i="9"/>
  <c r="H152" i="9" s="1"/>
  <c r="G151" i="9"/>
  <c r="H151" i="9" s="1"/>
  <c r="G150" i="9"/>
  <c r="H150" i="9" s="1"/>
  <c r="H149" i="9"/>
  <c r="G149" i="9"/>
  <c r="G148" i="9"/>
  <c r="H148" i="9" s="1"/>
  <c r="G147" i="9"/>
  <c r="H147" i="9" s="1"/>
  <c r="G146" i="9"/>
  <c r="H146" i="9" s="1"/>
  <c r="G145" i="9"/>
  <c r="H145" i="9" s="1"/>
  <c r="G144" i="9"/>
  <c r="H144" i="9" s="1"/>
  <c r="G143" i="9"/>
  <c r="H143" i="9" s="1"/>
  <c r="G142" i="9"/>
  <c r="H142" i="9" s="1"/>
  <c r="G141" i="9"/>
  <c r="H141" i="9" s="1"/>
  <c r="G140" i="9"/>
  <c r="H140" i="9" s="1"/>
  <c r="H139" i="9"/>
  <c r="G139" i="9"/>
  <c r="G138" i="9"/>
  <c r="H138" i="9" s="1"/>
  <c r="G137" i="9"/>
  <c r="H137" i="9" s="1"/>
  <c r="G136" i="9"/>
  <c r="H136" i="9" s="1"/>
  <c r="G135" i="9"/>
  <c r="H135" i="9" s="1"/>
  <c r="G134" i="9"/>
  <c r="H134" i="9" s="1"/>
  <c r="G133" i="9"/>
  <c r="H133" i="9" s="1"/>
  <c r="G132" i="9"/>
  <c r="H132" i="9" s="1"/>
  <c r="G131" i="9"/>
  <c r="H131" i="9" s="1"/>
  <c r="G130" i="9"/>
  <c r="H130" i="9" s="1"/>
  <c r="H129" i="9"/>
  <c r="G129" i="9"/>
  <c r="G128" i="9"/>
  <c r="H128" i="9" s="1"/>
  <c r="G127" i="9"/>
  <c r="H127" i="9" s="1"/>
  <c r="G126" i="9"/>
  <c r="H126" i="9" s="1"/>
  <c r="G125" i="9"/>
  <c r="H125" i="9" s="1"/>
  <c r="G124" i="9"/>
  <c r="H124" i="9" s="1"/>
  <c r="G123" i="9"/>
  <c r="H123" i="9" s="1"/>
  <c r="G122" i="9"/>
  <c r="H122" i="9" s="1"/>
  <c r="G121" i="9"/>
  <c r="H121" i="9" s="1"/>
  <c r="G120" i="9"/>
  <c r="H120" i="9" s="1"/>
  <c r="H119" i="9"/>
  <c r="G119" i="9"/>
  <c r="G118" i="9"/>
  <c r="H118" i="9" s="1"/>
  <c r="G117" i="9"/>
  <c r="H117" i="9" s="1"/>
  <c r="G116" i="9"/>
  <c r="H116" i="9" s="1"/>
  <c r="G115" i="9"/>
  <c r="H115" i="9" s="1"/>
  <c r="G114" i="9"/>
  <c r="H114" i="9" s="1"/>
  <c r="G113" i="9"/>
  <c r="H113" i="9" s="1"/>
  <c r="G112" i="9"/>
  <c r="H112" i="9" s="1"/>
  <c r="G111" i="9"/>
  <c r="H111" i="9" s="1"/>
  <c r="G109" i="9"/>
  <c r="H109" i="9" s="1"/>
  <c r="H108" i="9"/>
  <c r="G108" i="9"/>
  <c r="G107" i="9"/>
  <c r="H107" i="9" s="1"/>
  <c r="G106" i="9"/>
  <c r="H106" i="9" s="1"/>
  <c r="G105" i="9"/>
  <c r="H105" i="9" s="1"/>
  <c r="G104" i="9"/>
  <c r="H104" i="9" s="1"/>
  <c r="G103" i="9"/>
  <c r="H103" i="9" s="1"/>
  <c r="G102" i="9"/>
  <c r="H102" i="9" s="1"/>
  <c r="G101" i="9"/>
  <c r="H101" i="9" s="1"/>
  <c r="G99" i="9"/>
  <c r="H99" i="9" s="1"/>
  <c r="G98" i="9"/>
  <c r="H98" i="9" s="1"/>
  <c r="H97" i="9"/>
  <c r="G97" i="9"/>
  <c r="G96" i="9"/>
  <c r="H96" i="9" s="1"/>
  <c r="G95" i="9"/>
  <c r="H95" i="9" s="1"/>
  <c r="G94" i="9"/>
  <c r="H94" i="9" s="1"/>
  <c r="G93" i="9"/>
  <c r="H93" i="9" s="1"/>
  <c r="G92" i="9"/>
  <c r="H92" i="9" s="1"/>
  <c r="G91" i="9"/>
  <c r="H91" i="9" s="1"/>
  <c r="G90" i="9"/>
  <c r="H90" i="9" s="1"/>
  <c r="G89" i="9"/>
  <c r="H89" i="9" s="1"/>
  <c r="G88" i="9"/>
  <c r="H88" i="9" s="1"/>
  <c r="H87" i="9"/>
  <c r="G87" i="9"/>
  <c r="G86" i="9"/>
  <c r="H86" i="9" s="1"/>
  <c r="M84" i="9"/>
  <c r="G83" i="9"/>
  <c r="H83" i="9" s="1"/>
  <c r="G82" i="9"/>
  <c r="H82" i="9" s="1"/>
  <c r="G81" i="9"/>
  <c r="H81" i="9" s="1"/>
  <c r="G80" i="9"/>
  <c r="H80" i="9" s="1"/>
  <c r="G79" i="9"/>
  <c r="H79" i="9" s="1"/>
  <c r="H78" i="9"/>
  <c r="G78" i="9"/>
  <c r="G77" i="9"/>
  <c r="H77" i="9" s="1"/>
  <c r="G76" i="9"/>
  <c r="H76" i="9" s="1"/>
  <c r="G75" i="9"/>
  <c r="H75" i="9" s="1"/>
  <c r="G74" i="9"/>
  <c r="H74" i="9" s="1"/>
  <c r="G73" i="9"/>
  <c r="H73" i="9" s="1"/>
  <c r="G72" i="9"/>
  <c r="H72" i="9" s="1"/>
  <c r="G71" i="9"/>
  <c r="H71" i="9" s="1"/>
  <c r="G70" i="9"/>
  <c r="H70" i="9" s="1"/>
  <c r="G69" i="9"/>
  <c r="H69" i="9" s="1"/>
  <c r="H68" i="9"/>
  <c r="G68" i="9"/>
  <c r="G67" i="9"/>
  <c r="H67" i="9" s="1"/>
  <c r="G66" i="9"/>
  <c r="H66" i="9" s="1"/>
  <c r="G65" i="9"/>
  <c r="H65" i="9" s="1"/>
  <c r="G64" i="9"/>
  <c r="H64" i="9" s="1"/>
  <c r="G63" i="9"/>
  <c r="H63" i="9" s="1"/>
  <c r="G62" i="9"/>
  <c r="H62" i="9" s="1"/>
  <c r="G61" i="9"/>
  <c r="H61" i="9" s="1"/>
  <c r="G60" i="9"/>
  <c r="H60" i="9" s="1"/>
  <c r="G59" i="9"/>
  <c r="H59" i="9" s="1"/>
  <c r="H58" i="9"/>
  <c r="G58" i="9"/>
  <c r="G57" i="9"/>
  <c r="H57" i="9" s="1"/>
  <c r="G56" i="9"/>
  <c r="H56" i="9" s="1"/>
  <c r="G55" i="9"/>
  <c r="H55" i="9" s="1"/>
  <c r="G54" i="9"/>
  <c r="H54" i="9" s="1"/>
  <c r="G53" i="9"/>
  <c r="H53" i="9" s="1"/>
  <c r="G52" i="9"/>
  <c r="H52" i="9" s="1"/>
  <c r="G51" i="9"/>
  <c r="H51" i="9" s="1"/>
  <c r="G50" i="9"/>
  <c r="H50" i="9" s="1"/>
  <c r="G49" i="9"/>
  <c r="H49" i="9" s="1"/>
  <c r="H48" i="9"/>
  <c r="G48" i="9"/>
  <c r="G47" i="9"/>
  <c r="H47" i="9" s="1"/>
  <c r="G46" i="9"/>
  <c r="H46" i="9" s="1"/>
  <c r="G45" i="9"/>
  <c r="H45" i="9" s="1"/>
  <c r="G44" i="9"/>
  <c r="H44" i="9" s="1"/>
  <c r="G43" i="9"/>
  <c r="H43" i="9" s="1"/>
  <c r="G42" i="9"/>
  <c r="H42" i="9" s="1"/>
  <c r="G41" i="9"/>
  <c r="H41" i="9" s="1"/>
  <c r="G40" i="9"/>
  <c r="H40" i="9" s="1"/>
  <c r="G39" i="9"/>
  <c r="H39" i="9" s="1"/>
  <c r="H38" i="9"/>
  <c r="G38" i="9"/>
  <c r="G37" i="9"/>
  <c r="H37" i="9" s="1"/>
  <c r="G36" i="9"/>
  <c r="H36" i="9" s="1"/>
  <c r="G35" i="9"/>
  <c r="H35" i="9" s="1"/>
  <c r="G34" i="9"/>
  <c r="H34" i="9" s="1"/>
  <c r="G33" i="9"/>
  <c r="H33" i="9" s="1"/>
  <c r="G32" i="9"/>
  <c r="H32" i="9" s="1"/>
  <c r="G31" i="9"/>
  <c r="H31" i="9" s="1"/>
  <c r="G30" i="9"/>
  <c r="H30" i="9" s="1"/>
  <c r="G29" i="9"/>
  <c r="H29" i="9" s="1"/>
  <c r="H28" i="9"/>
  <c r="G28" i="9"/>
  <c r="G27" i="9"/>
  <c r="H27" i="9" s="1"/>
  <c r="G26" i="9"/>
  <c r="H26" i="9" s="1"/>
  <c r="G25" i="9"/>
  <c r="H25" i="9" s="1"/>
  <c r="G24" i="9"/>
  <c r="H24" i="9" s="1"/>
  <c r="G23" i="9"/>
  <c r="H23" i="9" s="1"/>
  <c r="G22" i="9"/>
  <c r="H22" i="9" s="1"/>
  <c r="G21" i="9"/>
  <c r="H21" i="9" s="1"/>
  <c r="G20" i="9"/>
  <c r="H20" i="9" s="1"/>
  <c r="G19" i="9"/>
  <c r="H19" i="9" s="1"/>
  <c r="H18" i="9"/>
  <c r="G18" i="9"/>
  <c r="G17" i="9"/>
  <c r="H17" i="9" s="1"/>
  <c r="G16" i="9"/>
  <c r="H16" i="9" s="1"/>
  <c r="G15" i="9"/>
  <c r="H15" i="9" s="1"/>
  <c r="G14" i="9"/>
  <c r="H14" i="9" s="1"/>
  <c r="G13" i="9"/>
  <c r="H13" i="9" s="1"/>
  <c r="G12" i="9"/>
  <c r="H12" i="9" s="1"/>
  <c r="M10" i="9"/>
  <c r="M9" i="9"/>
  <c r="G8" i="9"/>
  <c r="H7" i="9"/>
  <c r="M7" i="9" s="1"/>
  <c r="G7" i="9"/>
  <c r="M8" i="9" l="1"/>
  <c r="H84" i="9"/>
  <c r="G84" i="9"/>
  <c r="H8" i="9"/>
  <c r="AE59" i="8" l="1"/>
  <c r="I59" i="8"/>
  <c r="H58" i="8"/>
  <c r="G58" i="8" s="1"/>
  <c r="H57" i="8"/>
  <c r="G57" i="8"/>
  <c r="H56" i="8"/>
  <c r="H59" i="8" s="1"/>
  <c r="H55" i="8"/>
  <c r="G55" i="8"/>
  <c r="H54" i="8"/>
  <c r="G54" i="8"/>
  <c r="H53" i="8"/>
  <c r="G53" i="8"/>
  <c r="H52" i="8"/>
  <c r="G52" i="8"/>
  <c r="S41" i="8"/>
  <c r="H41" i="8"/>
  <c r="G41" i="8"/>
  <c r="I53" i="6"/>
  <c r="G53" i="6"/>
  <c r="I48" i="6"/>
  <c r="H48" i="6"/>
  <c r="G48" i="6"/>
  <c r="AC43" i="6"/>
  <c r="Z43" i="6"/>
  <c r="I43" i="6"/>
  <c r="G43" i="6"/>
  <c r="I38" i="6"/>
  <c r="G38" i="6"/>
  <c r="Z29" i="6"/>
  <c r="T29" i="6"/>
  <c r="I29" i="6"/>
  <c r="G29" i="6"/>
  <c r="Z19" i="6"/>
  <c r="V19" i="6"/>
  <c r="U19" i="6"/>
  <c r="T19" i="6"/>
  <c r="S19" i="6"/>
  <c r="R19" i="6"/>
  <c r="Q19" i="6"/>
  <c r="P19" i="6"/>
  <c r="O19" i="6"/>
  <c r="N19" i="6"/>
  <c r="M19" i="6"/>
  <c r="L19" i="6"/>
  <c r="K19" i="6"/>
  <c r="J19" i="6"/>
  <c r="I19" i="6"/>
  <c r="H19" i="6"/>
  <c r="G18" i="6"/>
  <c r="G17" i="6"/>
  <c r="G16" i="6"/>
  <c r="G15" i="6"/>
  <c r="G14" i="6"/>
  <c r="G19" i="6" s="1"/>
  <c r="N11" i="6"/>
  <c r="I11" i="6"/>
  <c r="H11" i="6"/>
  <c r="G11" i="6"/>
  <c r="I10" i="6"/>
  <c r="I9" i="6"/>
  <c r="I8" i="6"/>
  <c r="I7" i="6"/>
  <c r="G56" i="8" l="1"/>
  <c r="G59" i="8" s="1"/>
  <c r="AC248" i="5"/>
  <c r="I233" i="5"/>
  <c r="AF232" i="5"/>
  <c r="AE232" i="5"/>
  <c r="AD232" i="5"/>
  <c r="AC232" i="5"/>
  <c r="AB232" i="5"/>
  <c r="AA232" i="5"/>
  <c r="Z232" i="5"/>
  <c r="T50" i="5"/>
  <c r="Q50" i="5"/>
  <c r="I50" i="5"/>
  <c r="H50" i="5"/>
  <c r="G50" i="5"/>
  <c r="N26" i="5"/>
  <c r="H26" i="5"/>
  <c r="G26" i="5"/>
  <c r="I25" i="5"/>
  <c r="I24" i="5"/>
  <c r="I23" i="5"/>
  <c r="I22" i="5"/>
  <c r="I21" i="5"/>
  <c r="I20" i="5"/>
  <c r="I19" i="5"/>
  <c r="I18" i="5"/>
  <c r="I17" i="5"/>
  <c r="I16" i="5"/>
  <c r="I15" i="5"/>
  <c r="I14" i="5"/>
  <c r="I13" i="5"/>
  <c r="I12" i="5"/>
  <c r="I11" i="5"/>
  <c r="I10" i="5"/>
  <c r="I9" i="5"/>
  <c r="I8" i="5"/>
  <c r="I7" i="5"/>
  <c r="I26" i="5" s="1"/>
  <c r="I26" i="4" l="1"/>
  <c r="H26" i="4"/>
  <c r="G26" i="4"/>
  <c r="I25" i="4"/>
  <c r="I24" i="4"/>
  <c r="H24" i="4"/>
  <c r="G24" i="4"/>
  <c r="AL16" i="4"/>
  <c r="H15" i="4"/>
  <c r="G15" i="4"/>
  <c r="I14" i="4"/>
  <c r="I13" i="4"/>
  <c r="I12" i="4"/>
  <c r="I11" i="4"/>
  <c r="I10" i="4"/>
  <c r="I9" i="4"/>
  <c r="I8" i="4"/>
  <c r="I7" i="4"/>
  <c r="I15" i="4" s="1"/>
  <c r="AC80" i="3" l="1"/>
  <c r="AB80" i="3"/>
  <c r="AA80" i="3"/>
  <c r="Y80" i="3"/>
  <c r="X80" i="3"/>
  <c r="V80" i="3"/>
  <c r="U80" i="3"/>
  <c r="T80" i="3"/>
  <c r="S80" i="3"/>
  <c r="R80" i="3"/>
  <c r="Q80" i="3"/>
  <c r="P80" i="3"/>
  <c r="O80" i="3"/>
  <c r="N80" i="3"/>
  <c r="M80" i="3"/>
  <c r="L80" i="3"/>
  <c r="K80" i="3"/>
  <c r="J80" i="3"/>
  <c r="H78" i="3"/>
  <c r="G78" i="3"/>
  <c r="AC76" i="3"/>
  <c r="G76" i="3"/>
  <c r="AC75" i="3"/>
  <c r="G75" i="3"/>
  <c r="AC74" i="3"/>
  <c r="G74" i="3"/>
  <c r="AC73" i="3"/>
  <c r="G73" i="3"/>
  <c r="AC72" i="3"/>
  <c r="G72" i="3"/>
  <c r="G70" i="3"/>
  <c r="G69" i="3"/>
  <c r="G68" i="3"/>
  <c r="G67" i="3"/>
  <c r="G66" i="3"/>
  <c r="G65" i="3"/>
  <c r="G64" i="3"/>
  <c r="G63" i="3"/>
  <c r="G62" i="3"/>
  <c r="G61" i="3"/>
  <c r="G60" i="3"/>
  <c r="G59" i="3"/>
  <c r="Z58" i="3"/>
  <c r="Z80" i="3" s="1"/>
  <c r="G58" i="3"/>
  <c r="I56" i="3"/>
  <c r="G56" i="3"/>
  <c r="H56" i="3" s="1"/>
  <c r="I55" i="3"/>
  <c r="G55" i="3"/>
  <c r="H55" i="3" s="1"/>
  <c r="I54" i="3"/>
  <c r="G54" i="3"/>
  <c r="H54" i="3" s="1"/>
  <c r="I53" i="3"/>
  <c r="G53" i="3"/>
  <c r="H53" i="3" s="1"/>
  <c r="I52" i="3"/>
  <c r="G52" i="3"/>
  <c r="H52" i="3" s="1"/>
  <c r="H50" i="3"/>
  <c r="G50" i="3"/>
  <c r="G49" i="3"/>
  <c r="H49" i="3" s="1"/>
  <c r="G48" i="3"/>
  <c r="H48" i="3" s="1"/>
  <c r="G47" i="3"/>
  <c r="H47" i="3" s="1"/>
  <c r="G46" i="3"/>
  <c r="H46" i="3" s="1"/>
  <c r="W45" i="3"/>
  <c r="G45" i="3"/>
  <c r="H45" i="3" s="1"/>
  <c r="W44" i="3"/>
  <c r="G44" i="3"/>
  <c r="H44" i="3" s="1"/>
  <c r="W43" i="3"/>
  <c r="H43" i="3"/>
  <c r="G41" i="3"/>
  <c r="G40" i="3"/>
  <c r="G39" i="3"/>
  <c r="G38" i="3"/>
  <c r="G37" i="3"/>
  <c r="G36" i="3"/>
  <c r="G35" i="3"/>
  <c r="H34" i="3"/>
  <c r="I34" i="3" s="1"/>
  <c r="G34" i="3"/>
  <c r="G33" i="3"/>
  <c r="G32" i="3"/>
  <c r="G31" i="3"/>
  <c r="G30" i="3"/>
  <c r="G29" i="3"/>
  <c r="G28" i="3"/>
  <c r="G27" i="3"/>
  <c r="H27" i="3" s="1"/>
  <c r="I27" i="3" s="1"/>
  <c r="G26" i="3"/>
  <c r="G25" i="3"/>
  <c r="I23" i="3"/>
  <c r="I22" i="3"/>
  <c r="I21" i="3"/>
  <c r="I20" i="3"/>
  <c r="H19" i="3"/>
  <c r="G19" i="3"/>
  <c r="I19" i="3" s="1"/>
  <c r="W19" i="3" s="1"/>
  <c r="H18" i="3"/>
  <c r="G18" i="3"/>
  <c r="I18" i="3" s="1"/>
  <c r="W18" i="3" s="1"/>
  <c r="W80" i="3" s="1"/>
  <c r="I17" i="3"/>
  <c r="I16" i="3"/>
  <c r="I15" i="3"/>
  <c r="I14" i="3"/>
  <c r="Q12" i="3"/>
  <c r="N12" i="3"/>
  <c r="G11" i="3"/>
  <c r="G10" i="3"/>
  <c r="G12" i="3" s="1"/>
  <c r="H9" i="3"/>
  <c r="I9" i="3" s="1"/>
  <c r="H8" i="3"/>
  <c r="I7" i="3"/>
  <c r="H7" i="3"/>
  <c r="H6" i="3"/>
  <c r="I6" i="3" s="1"/>
  <c r="I35" i="3" l="1"/>
  <c r="I36" i="3"/>
  <c r="I38" i="3"/>
  <c r="I25" i="3"/>
  <c r="I26" i="3"/>
  <c r="H12" i="3"/>
  <c r="I28" i="3"/>
  <c r="H41" i="3"/>
  <c r="I41" i="3" s="1"/>
  <c r="I8" i="3"/>
  <c r="H28" i="3"/>
  <c r="H35" i="3"/>
  <c r="H29" i="3"/>
  <c r="I29" i="3" s="1"/>
  <c r="H10" i="3"/>
  <c r="H36" i="3"/>
  <c r="I10" i="3"/>
  <c r="H30" i="3"/>
  <c r="I30" i="3" s="1"/>
  <c r="H11" i="3"/>
  <c r="I11" i="3" s="1"/>
  <c r="H37" i="3"/>
  <c r="I37" i="3" s="1"/>
  <c r="H31" i="3"/>
  <c r="I31" i="3" s="1"/>
  <c r="H38" i="3"/>
  <c r="H25" i="3"/>
  <c r="H32" i="3"/>
  <c r="I32" i="3" s="1"/>
  <c r="H39" i="3"/>
  <c r="I39" i="3" s="1"/>
  <c r="H26" i="3"/>
  <c r="H33" i="3"/>
  <c r="I33" i="3" s="1"/>
  <c r="H40" i="3"/>
  <c r="I40" i="3" s="1"/>
  <c r="I12" i="3" l="1"/>
  <c r="AF163" i="2" l="1"/>
  <c r="Z163" i="2"/>
  <c r="I163" i="2"/>
  <c r="H162" i="2"/>
  <c r="G162" i="2"/>
  <c r="G161" i="2"/>
  <c r="H161" i="2" s="1"/>
  <c r="G160" i="2"/>
  <c r="H160" i="2" s="1"/>
  <c r="AF159" i="2"/>
  <c r="H159" i="2"/>
  <c r="G159" i="2"/>
  <c r="AF158" i="2"/>
  <c r="G158" i="2"/>
  <c r="H158" i="2" s="1"/>
  <c r="AC157" i="2"/>
  <c r="G157" i="2"/>
  <c r="H157" i="2" s="1"/>
  <c r="AC156" i="2"/>
  <c r="H156" i="2"/>
  <c r="G156" i="2"/>
  <c r="AC155" i="2"/>
  <c r="AC163" i="2" s="1"/>
  <c r="H155" i="2"/>
  <c r="G155" i="2"/>
  <c r="G154" i="2"/>
  <c r="H154" i="2" s="1"/>
  <c r="AC153" i="2"/>
  <c r="H153" i="2"/>
  <c r="G153" i="2"/>
  <c r="AC152" i="2"/>
  <c r="H152" i="2"/>
  <c r="G152" i="2"/>
  <c r="AC151" i="2"/>
  <c r="H151" i="2"/>
  <c r="G151" i="2"/>
  <c r="AC150" i="2"/>
  <c r="G150" i="2"/>
  <c r="H150" i="2" s="1"/>
  <c r="G149" i="2"/>
  <c r="H149" i="2" s="1"/>
  <c r="AF147" i="2"/>
  <c r="AE147" i="2"/>
  <c r="AD147" i="2"/>
  <c r="AC147" i="2"/>
  <c r="AB147" i="2"/>
  <c r="AA147" i="2"/>
  <c r="Z147" i="2"/>
  <c r="Y147" i="2"/>
  <c r="X147" i="2"/>
  <c r="W147" i="2"/>
  <c r="V147" i="2"/>
  <c r="U147" i="2"/>
  <c r="T147" i="2"/>
  <c r="S147" i="2"/>
  <c r="R147" i="2"/>
  <c r="Q147" i="2"/>
  <c r="P147" i="2"/>
  <c r="O147" i="2"/>
  <c r="N147" i="2"/>
  <c r="M147" i="2"/>
  <c r="L147" i="2"/>
  <c r="K147" i="2"/>
  <c r="J147" i="2"/>
  <c r="I147" i="2"/>
  <c r="G146" i="2"/>
  <c r="H146" i="2" s="1"/>
  <c r="G145" i="2"/>
  <c r="H145" i="2" s="1"/>
  <c r="H144" i="2"/>
  <c r="G144" i="2"/>
  <c r="G143" i="2"/>
  <c r="H143" i="2" s="1"/>
  <c r="G142" i="2"/>
  <c r="H142" i="2" s="1"/>
  <c r="G141" i="2"/>
  <c r="H141" i="2" s="1"/>
  <c r="G140" i="2"/>
  <c r="H140" i="2" s="1"/>
  <c r="G139" i="2"/>
  <c r="H139" i="2" s="1"/>
  <c r="H138" i="2"/>
  <c r="G138" i="2"/>
  <c r="G137" i="2"/>
  <c r="H137" i="2" s="1"/>
  <c r="G136" i="2"/>
  <c r="G147" i="2" s="1"/>
  <c r="H134" i="2"/>
  <c r="G134" i="2"/>
  <c r="H133" i="2"/>
  <c r="G133" i="2"/>
  <c r="G131" i="2"/>
  <c r="H131" i="2" s="1"/>
  <c r="H130" i="2"/>
  <c r="G130" i="2"/>
  <c r="H129" i="2"/>
  <c r="G129" i="2"/>
  <c r="H128" i="2"/>
  <c r="G128" i="2"/>
  <c r="G127" i="2"/>
  <c r="H127" i="2" s="1"/>
  <c r="H126" i="2"/>
  <c r="G126" i="2"/>
  <c r="G125" i="2"/>
  <c r="H125" i="2" s="1"/>
  <c r="G124" i="2"/>
  <c r="H124" i="2" s="1"/>
  <c r="H123" i="2"/>
  <c r="G123" i="2"/>
  <c r="AC81" i="2"/>
  <c r="Z81" i="2"/>
  <c r="W81" i="2"/>
  <c r="I81" i="2"/>
  <c r="H81" i="2"/>
  <c r="G81" i="2"/>
  <c r="AI72" i="2"/>
  <c r="AH72" i="2"/>
  <c r="AG72" i="2"/>
  <c r="AC72" i="2"/>
  <c r="AB72" i="2"/>
  <c r="AA72" i="2"/>
  <c r="Z72" i="2"/>
  <c r="Y72" i="2"/>
  <c r="X72" i="2"/>
  <c r="W72" i="2"/>
  <c r="I72" i="2"/>
  <c r="H71" i="2"/>
  <c r="G71" i="2"/>
  <c r="H70" i="2"/>
  <c r="G70" i="2"/>
  <c r="H69" i="2"/>
  <c r="G69" i="2"/>
  <c r="H68" i="2"/>
  <c r="G68" i="2"/>
  <c r="H67" i="2"/>
  <c r="G67" i="2"/>
  <c r="H66" i="2"/>
  <c r="G66" i="2"/>
  <c r="H65" i="2"/>
  <c r="G65" i="2" s="1"/>
  <c r="H64" i="2"/>
  <c r="G64" i="2"/>
  <c r="H63" i="2"/>
  <c r="G63" i="2"/>
  <c r="H62" i="2"/>
  <c r="G62" i="2"/>
  <c r="H61" i="2"/>
  <c r="G61" i="2"/>
  <c r="H60" i="2"/>
  <c r="G60" i="2"/>
  <c r="H59" i="2"/>
  <c r="G59" i="2"/>
  <c r="H58" i="2"/>
  <c r="G58" i="2"/>
  <c r="H57" i="2"/>
  <c r="G57" i="2"/>
  <c r="H56" i="2"/>
  <c r="G56" i="2"/>
  <c r="H55" i="2"/>
  <c r="G55" i="2"/>
  <c r="H54" i="2"/>
  <c r="G54" i="2"/>
  <c r="H53" i="2"/>
  <c r="G53" i="2"/>
  <c r="H52" i="2"/>
  <c r="H72" i="2" s="1"/>
  <c r="G52" i="2"/>
  <c r="H51" i="2"/>
  <c r="G51" i="2"/>
  <c r="H50" i="2"/>
  <c r="G50" i="2"/>
  <c r="H49" i="2"/>
  <c r="G49" i="2"/>
  <c r="H48" i="2"/>
  <c r="G48" i="2"/>
  <c r="H47" i="2"/>
  <c r="G47" i="2"/>
  <c r="H46" i="2"/>
  <c r="G46" i="2"/>
  <c r="H45" i="2"/>
  <c r="G45" i="2"/>
  <c r="H44" i="2"/>
  <c r="G44" i="2"/>
  <c r="H43" i="2"/>
  <c r="G43" i="2"/>
  <c r="I41" i="2"/>
  <c r="H41" i="2"/>
  <c r="G41" i="2"/>
  <c r="H40" i="2"/>
  <c r="H39" i="2"/>
  <c r="H38" i="2"/>
  <c r="H37" i="2"/>
  <c r="H36" i="2"/>
  <c r="H35" i="2"/>
  <c r="H34" i="2"/>
  <c r="H33" i="2"/>
  <c r="H12" i="2"/>
  <c r="G12" i="2"/>
  <c r="I11" i="2"/>
  <c r="I10" i="2"/>
  <c r="I9" i="2"/>
  <c r="I8" i="2"/>
  <c r="I7" i="2"/>
  <c r="I12" i="2" s="1"/>
  <c r="H163" i="2" l="1"/>
  <c r="G72" i="2"/>
  <c r="G163" i="2"/>
  <c r="H136" i="2"/>
  <c r="H147" i="2" s="1"/>
  <c r="AO123" i="1" l="1"/>
  <c r="AN123" i="1"/>
  <c r="AM123" i="1"/>
  <c r="AL123" i="1"/>
  <c r="AK123" i="1"/>
  <c r="AJ123" i="1"/>
  <c r="AI123" i="1"/>
  <c r="AH123" i="1"/>
  <c r="AG123" i="1"/>
  <c r="AF123" i="1"/>
  <c r="AE123" i="1"/>
  <c r="AD123" i="1"/>
  <c r="AC123" i="1"/>
  <c r="AB123" i="1"/>
  <c r="AA123" i="1"/>
  <c r="Z123" i="1"/>
  <c r="Y123" i="1"/>
  <c r="X123" i="1"/>
  <c r="W123" i="1"/>
  <c r="V123" i="1"/>
  <c r="U123" i="1"/>
  <c r="T123" i="1"/>
  <c r="S123" i="1"/>
  <c r="R123" i="1"/>
  <c r="Q123" i="1"/>
  <c r="P123" i="1"/>
  <c r="O123" i="1"/>
  <c r="N123" i="1"/>
  <c r="M123" i="1"/>
  <c r="L123" i="1"/>
  <c r="K123" i="1"/>
  <c r="J123" i="1"/>
  <c r="I123" i="1"/>
  <c r="H123" i="1"/>
  <c r="G123" i="1"/>
  <c r="G47" i="1"/>
  <c r="I43" i="1"/>
  <c r="I42" i="1"/>
  <c r="AI41" i="1"/>
  <c r="AH41" i="1"/>
  <c r="AG41" i="1"/>
  <c r="AF41" i="1"/>
  <c r="AE41" i="1"/>
  <c r="AD41" i="1"/>
  <c r="AC41" i="1"/>
  <c r="AB41" i="1"/>
  <c r="AA41" i="1"/>
  <c r="Z41" i="1"/>
  <c r="Y41" i="1"/>
  <c r="X41" i="1"/>
  <c r="W41" i="1"/>
  <c r="V41" i="1"/>
  <c r="U41" i="1"/>
  <c r="T41" i="1"/>
  <c r="S41" i="1"/>
  <c r="R41" i="1"/>
  <c r="Q41" i="1"/>
  <c r="P41" i="1"/>
  <c r="O41" i="1"/>
  <c r="N41" i="1"/>
  <c r="M41" i="1"/>
  <c r="L41" i="1"/>
  <c r="K41" i="1"/>
  <c r="J41" i="1"/>
  <c r="H41" i="1"/>
  <c r="G41" i="1"/>
  <c r="I33" i="1"/>
  <c r="I32" i="1"/>
  <c r="I31" i="1"/>
  <c r="I30" i="1"/>
  <c r="I29" i="1"/>
  <c r="I28" i="1"/>
  <c r="I27" i="1"/>
  <c r="I26" i="1"/>
  <c r="I25" i="1"/>
  <c r="I24" i="1"/>
  <c r="I23" i="1"/>
  <c r="I22" i="1"/>
  <c r="I21" i="1"/>
  <c r="I20" i="1"/>
  <c r="I19" i="1"/>
  <c r="I18" i="1"/>
  <c r="I17" i="1"/>
  <c r="I16" i="1"/>
  <c r="I15" i="1"/>
  <c r="I14" i="1"/>
  <c r="I13" i="1"/>
  <c r="I41" i="1" s="1"/>
  <c r="I12" i="1"/>
  <c r="I11" i="1"/>
  <c r="I10" i="1"/>
  <c r="I9" i="1"/>
  <c r="I8" i="1"/>
  <c r="I7" i="1"/>
</calcChain>
</file>

<file path=xl/comments1.xml><?xml version="1.0" encoding="utf-8"?>
<comments xmlns="http://schemas.openxmlformats.org/spreadsheetml/2006/main">
  <authors>
    <author>Author</author>
  </authors>
  <commentList>
    <comment ref="E10" authorId="0" shapeId="0">
      <text>
        <r>
          <rPr>
            <b/>
            <sz val="9"/>
            <color indexed="81"/>
            <rFont val="Tahoma"/>
            <family val="2"/>
            <charset val="204"/>
          </rPr>
          <t xml:space="preserve">Author:
</t>
        </r>
      </text>
    </comment>
  </commentList>
</comments>
</file>

<file path=xl/sharedStrings.xml><?xml version="1.0" encoding="utf-8"?>
<sst xmlns="http://schemas.openxmlformats.org/spreadsheetml/2006/main" count="7621" uniqueCount="1754">
  <si>
    <t>დანართი N1</t>
  </si>
  <si>
    <t>#</t>
  </si>
  <si>
    <t>1. რეგიონული სტრატეგიის მიზანი</t>
  </si>
  <si>
    <t>2. რეგიონული სტრატეგიის ამოცანა</t>
  </si>
  <si>
    <t>3. პროექტის/აქტივობის დასახელება</t>
  </si>
  <si>
    <t>4. მოსალოდნელი შედეგი</t>
  </si>
  <si>
    <t>5. პროექტის/აქტივობის განხორციელების ადგილი</t>
  </si>
  <si>
    <t>6. პროექტის/აქტივობის ბიუჯეტი და დაფინანსების წყარ(ებ)ო</t>
  </si>
  <si>
    <t>7. პროექტის/აქტივობის ხანგრძლივობა და პროგრესი</t>
  </si>
  <si>
    <t>2022 წელი</t>
  </si>
  <si>
    <t>2023 წელი</t>
  </si>
  <si>
    <t>2024 წელი</t>
  </si>
  <si>
    <t>2025 წელი</t>
  </si>
  <si>
    <t>8. პასუხისმგებელი ადმინისტრაციული ორგანო</t>
  </si>
  <si>
    <t>9. პარტნიორი ორგანიზაცია</t>
  </si>
  <si>
    <t>10. მოკლე აღწერა/შენიშვნა</t>
  </si>
  <si>
    <t>სახელმწიფო ბიუჯეტი</t>
  </si>
  <si>
    <t>მუნიციპალიტეტის ბიუჯეტი</t>
  </si>
  <si>
    <t>ჯამი</t>
  </si>
  <si>
    <t>დონორების დაფინანსება</t>
  </si>
  <si>
    <t>კერძო სექტორის დაფინანსება</t>
  </si>
  <si>
    <t>2015 წელი</t>
  </si>
  <si>
    <t>2016 წელი</t>
  </si>
  <si>
    <t>2017 წელი</t>
  </si>
  <si>
    <t>2018 წელი</t>
  </si>
  <si>
    <t>2019 წელი</t>
  </si>
  <si>
    <t>დაწყება</t>
  </si>
  <si>
    <t>დასრულება</t>
  </si>
  <si>
    <t>სავარაუდო ბიუჯეტი</t>
  </si>
  <si>
    <t>7.1.1</t>
  </si>
  <si>
    <t>7.1.2</t>
  </si>
  <si>
    <t>7.1.3</t>
  </si>
  <si>
    <t>7.2.1</t>
  </si>
  <si>
    <t>7.2.2</t>
  </si>
  <si>
    <t>7.2.3</t>
  </si>
  <si>
    <t>7.3.1</t>
  </si>
  <si>
    <t>7.3.2</t>
  </si>
  <si>
    <t>7.3.3</t>
  </si>
  <si>
    <t>7.3.4</t>
  </si>
  <si>
    <t>7.3.5</t>
  </si>
  <si>
    <t>7.3.6</t>
  </si>
  <si>
    <t>7.3.7</t>
  </si>
  <si>
    <t>7.3.8</t>
  </si>
  <si>
    <t>7.3.9</t>
  </si>
  <si>
    <t>რეგიონში განსახორციელებელი პროექტების ფონდის (რგპფ) პროექტები 2022-2025 წელი</t>
  </si>
  <si>
    <t xml:space="preserve">2. საბაზისო ინფრასტრუქტურის გაუმჯობესება </t>
  </si>
  <si>
    <t>2.7 ურბანული ინფრასტუქტურის განვითარება; მუნიციპალური ცენტრების ინფრასტრუქტურული იერსახის გაუმჯობესება და არქიტექტურულ-სამშენებლო სფეროს რეგულირების ქმედითი სისტემის ჩამოყალიბება.</t>
  </si>
  <si>
    <t>ქ. აბაშის მუნიციპალიტეტის მერიის შენობის რეაბილიტაციის სამუშაოები</t>
  </si>
  <si>
    <t>მერიის შენობის შიდა და გარე პერიმეტრის გაუმჯობესება</t>
  </si>
  <si>
    <t>აბაშის მუნიციპალიტეტი</t>
  </si>
  <si>
    <t>ივნისი</t>
  </si>
  <si>
    <t>დეკემბერი</t>
  </si>
  <si>
    <t>მერიის  შენობის  შიდა  და  გარე  პერიმეტრის  გაუმჯობესება</t>
  </si>
  <si>
    <t>ქ. აბაშაში თავისუფლების და გამსახურდიას ქუჩაზე ტროტუარების მოწყობის სამუშაოები</t>
  </si>
  <si>
    <t>ტროტუარის ავარიული მდგომარეობის გამო,  მოსახლეობას უჭირს გადაადგილება პროექტის განხორციელების შემთხვევაში გადაიჭრება ტროტუარზე არსებული პრობლემა</t>
  </si>
  <si>
    <t>მიმდინარებს პროექტირება. პროექტის სავარაუდო ღირებულება 1000000 ლარი.</t>
  </si>
  <si>
    <t>2.1 მხარის საგზაო ინფრასტრუქტურის (შიდასახელმწიფოებრივი და აგილობრივი მნიშვნელობის, მათ შორის სასოფლო გზები) არარეაბილიტირებული ნაწილის, მისი პრიორიტეტული გზების რეაბილიტაცია. ცენტრალური ხელისუფლებისა და მუნიციპალიტეტების შესაბამისი საქმიანობის სათანადო კოორდინაცია, რათა მათ განახორციელონ თავიანთ კომპეტენციას მიკუთვნებული გზების რეაბილიტაცია.</t>
  </si>
  <si>
    <t>სოფ.მარანში (მარანჭალა) N9,N5-ისა და N3 მოწყობა ასფალტო-ბეტონის საფარით</t>
  </si>
  <si>
    <t>გზის ავარიული მდგომარეობის გამო,  მოსახლეობას უჭირს გადაადგილება როგორც ფეხით, ასევე ტრანსპორტით, პროექტის განხორციელების შემთხვევაში გადაიჭრება გზაზე არსებული პრობლემა</t>
  </si>
  <si>
    <t>უახლოს მომავალში განხორციელდება პროექტირება. პროექტის სავარაუდო ღირებულება 800000 ლარი</t>
  </si>
  <si>
    <t xml:space="preserve">ქ. აბაშაში ცანავას ქუჩის შესახვევის მოწყობა ასფალტო-ბეტონის საფარით ცანავას ქუჩიდან, იპოდრომის გავლით ცანავას ქუჩამდე </t>
  </si>
  <si>
    <t>საგზაო ინფრასტრუქტურისა და მოსახლეობის სოციალურ-ეკონომიური დონის გაუმჯობესება</t>
  </si>
  <si>
    <t xml:space="preserve">ქ. აბაშაში აკაკის ქუჩის IV შესახვევის მოწყობა ასფალტო-ბეტონის საფარით </t>
  </si>
  <si>
    <t xml:space="preserve">ქ. აბაშაში აკაკისა და ნინოშვილის ქუჩების შემაერთებელი გზის მოწყობა ასფალტო-ბეტონის საფარით </t>
  </si>
  <si>
    <t xml:space="preserve">სოფ. გაუწყინარში N1 ქუჩის მოწყობა ასფალტო-ბეტონის საფარით </t>
  </si>
  <si>
    <t xml:space="preserve">სოფ. გაუწყინარში ქუჩა N5-ის მოწყობა ასფალტო ბეტონის საფარით </t>
  </si>
  <si>
    <t>სოფ. პირველ მაისში კუდაეწერში N4 გზის მოწყობა ასფალტო ბეტონის საფარით</t>
  </si>
  <si>
    <t xml:space="preserve">სოფ. ნორიოში საბოკუჩაოს უბანში ქუჩის N2 და N3-ის მოწყობა ასფალტო-ბეტონის საფარით </t>
  </si>
  <si>
    <t>აბაშის მუნიციპალიტეტის სოფ. ონტოფოსა და ძვ. აბაშის შემაერთებელი გზის მოწყობა ასფალტო ბეტონის საფარით</t>
  </si>
  <si>
    <t xml:space="preserve">სოფ. ქოლობანში N5 (პატარა გეზათში) გზის მოწყობა </t>
  </si>
  <si>
    <t xml:space="preserve">სოფ. ნაესაკოვოსა და კოდორის შემაერთებელი გზის მოწყობა ასფალტო ბეტონის საფარით </t>
  </si>
  <si>
    <t>სოფ. ნაესაკოვოში შუაქალაქის უბნიდან იპოდრომამდე გზის მოწყობა ასფალტო-ბეტონის საფარით</t>
  </si>
  <si>
    <t>ქ. აბაშაში ნინოშვილის ქუჩის II შესახვევის ორმული შეკეთება და ასფალტო-ბეტონის ფენის გადაკვრა</t>
  </si>
  <si>
    <t xml:space="preserve">სოფ. სუჯუნაში სანოდიო-სამატკაოს უბანში ქუჩის N11,N12 და N15 გზის მოწყობა ასფალტო ბეტონის საფარით </t>
  </si>
  <si>
    <t xml:space="preserve">სოფ. ეწერში ქუჩა N6 და N8 მოწყობა ასფალტო-ბეტონის საფარით </t>
  </si>
  <si>
    <t xml:space="preserve">სოფ. ქვიშანჭალა ქუჩა N1 და სოფ. გაუწყინარის ქუჩა N2-ის მოწყობა ასფალტო ბეტონის საფარით </t>
  </si>
  <si>
    <t xml:space="preserve">სოფ. აბაშისპირის ქუჩა N3 და N5-ის მოწყობა ასფალტო ბეტონის საფარით </t>
  </si>
  <si>
    <t>სოფ. მარნის N12 და N14 ქუჩის მოწყობა ასფალტო ბეტონის საფარით</t>
  </si>
  <si>
    <t>სოფ. მარანში N5 ქუჩის ასფალტო-ბეტონის საფარით მოწყობის სამუშაოები</t>
  </si>
  <si>
    <t>სოფელ ტყვირში ქუჩა #9-ის მოწყობა ასფალტო-ბეტონის საფარით</t>
  </si>
  <si>
    <t>სოფელ საგვაზაოში #1-ის, #3-ის და ასათიანის ქუჩების ორმული შეკეთება და ასფალტო-ბეტონის გადაკვრის სამუშაოები</t>
  </si>
  <si>
    <t>სოფ. ქვიშანჭალის/გაუწყინარი N3 გზის მოწყობა ასფალტო ბეტონის საფარით</t>
  </si>
  <si>
    <t>ქ. აბაშა ქუჩიშვილის ქუჩის და მისი შესახევების ასფალტო-ბეტონისთ მოწყობის სამუშაოები</t>
  </si>
  <si>
    <t>სოფ. ნორიოში მაცხოვრისკარიდან სოფელ ძველი აბაშის მიმართულებით არსებული გზის ასფალტო- ბეტონით მოწყობის სამუშაოები</t>
  </si>
  <si>
    <t>2.7 მხარის საგზაო ინფრასტრუქტურის (შიდასახელმწიფოებრივი და აგილობრივი მნიშვნელობის, მათ შორის სასოფლო გზები) არარეაბილიტირებული ნაწილის, მისი პრიორიტეტული გზების რეაბილიტაცია. ცენტრალური ხელისუფლებისა და მუნიციპალიტეტების შესაბამისი საქმიანობის სათანადო კოორდინაცია, რათა მათ განახორციელონ თავიანთ კომპეტენციას მიკუთვნებული გზების რეაბილიტაცია.</t>
  </si>
  <si>
    <t>ქ. აბაშაში კილასონიას ქუჩა N2-ში და ცომაის ქუცაზე მდებარე მრავალბინიანი საცხოვრებელისახლის გადახურვის სამუშაოები</t>
  </si>
  <si>
    <t>ქ. აბაშაში კილასონიას ქუჩა N2-ში და ცომაიას ქუჩაზე მდებარე მრავალბინიანი საცხოვრებელი სახლის გადახურვის სამუშაოები. მოსახლეობის ერთიანი მოთხოვნის საფუძველზე წარმოდგენილია პროექტი, რომლის შესრულებით გადაწყვეტილი იქნება გადახურვასთან დაკავშირებული მრავალწლიანი პრობლემა.</t>
  </si>
  <si>
    <t>ქ. აბაშაში ააიპ აბაშის კეთილმოწყობის სამსახურის ეზოს კეთილმოწყობა რკ/ბეტონის საფარით (დ. აღმაშენებლის ქუჩის მეორე ჩიხი)</t>
  </si>
  <si>
    <t>აგვისტო</t>
  </si>
  <si>
    <t>ქ. აბაშაში ჯორჯიკიას ქუჩისა და პატარა ბაზრის მიმდებარე ტერიტორიის მოწყობა ასფალტო-ბეტონის საფარით</t>
  </si>
  <si>
    <t>ქ. აბაშაში პოლიციის მიმდებარედ თავისუფლების ქუჩაზე მინი სტადიონის მოწყობის სამუშაოები</t>
  </si>
  <si>
    <t>პროექტის განხორციელების შემთხვევაში ხელს შეუწყობს ახალგაზრდებს აქტიურად ჩართონ საზოგადოებრივ ცხოვრებაში და დაეხმარება შრომით ბაზარზე ეფექტურ ინტეგრაციაში.</t>
  </si>
  <si>
    <t>ქ. აბაშაში დ. კაჭარავას ქუჩაზე მინი სტადიონის მოწყობის სამუშაოები</t>
  </si>
  <si>
    <t>აბაშის მუნიციპალიტეტში თავისუფლების ქუჩაზე მდებარე ბინა N157-ში სკვერის მოწყობის სამუშაოები</t>
  </si>
  <si>
    <t>აბაშის მუნიციპალიტეტში თავისუფლების ქუჩაზე მდებარე ბინა N35-ში სკვერის მოწყობის სამუშაოები</t>
  </si>
  <si>
    <t>რეგიონში განსახორციელებელი პროექტების ფონდის (რგპფ) პროექტები 2023- წელი</t>
  </si>
  <si>
    <t>სოფ. ტყვირში N5 ქუჩიდან ტყვირის ტაძრის მიმართულებით გზის მოწყობა ბეტონის საფარით.</t>
  </si>
  <si>
    <t>მარტი</t>
  </si>
  <si>
    <t>პროექტი მომზადებულია</t>
  </si>
  <si>
    <t>სოფ. ძვ. აბაშაში N1 ქუჩაზე ორფენიანი ასფალტო-ბეტონის საფარის მოწყობა</t>
  </si>
  <si>
    <t xml:space="preserve"> ზანათის ადმინისტრაციული ერტეულიდან  სოფ. ძიგურამდე ასფალტო-ბეტონის საფარის მოწყობა</t>
  </si>
  <si>
    <t>ნორიოს ადმინისტრაციულ ერთეულში მაცხოვრისკარიდან სოფელ ძველი აბაშის მიმართულებით, N9 ქუჩაზე არსებული გზის ორმული შეკეთება და წვრილმარცვლოვანი ასფალტო-ბეტონის გადაკვრა</t>
  </si>
  <si>
    <t>აბაშის მუნიციპალიტეტის ტერიტორიაზე გზის ორმული შეკეთების სამუშაოები ასფალტო-ბეტონის საფარით</t>
  </si>
  <si>
    <t>ქ. აბაშაში N102 კორპუსის მიმდებარედ რკ. ბეტონის არხის მოწყობა</t>
  </si>
  <si>
    <t>იანვარი</t>
  </si>
  <si>
    <t>ქ. აბაშაში N157 კორპუსის მიმდებარედ რკ. ბეტონის არხის მოწყობა</t>
  </si>
  <si>
    <t>სოფ. სუჯუნაში N2 საბაღათურიოს უბანში ასფალტო-ბეტონის საფარით გზის მოწყობა 2110 გრძ.მ-ზე</t>
  </si>
  <si>
    <t>ქ. აბაშაში N141 კორპუსის მიმდებარედ რკ. ბეტონის არხის მოწყობა 200 გრძ.მ-ზე</t>
  </si>
  <si>
    <t>ძვ. აბაშის ცენტრიდან კედარის ეკლესიამდე ასფალტო-ბეტონის საფარით გზის მოწყობა 1460 გრძ.მ-ზე</t>
  </si>
  <si>
    <t>სოფ. სეფიეთში N9, N10 და N4 ქუჩაზე ასფალტო-ბეტონის საფარის მოწყობა 4245 გრძ.მ-ზე</t>
  </si>
  <si>
    <t>დ. კაჭარავას ქუჩა დ. კაჭარავას 1 ჩიხი; დ. კაჭარავას 2 ჩიხის რეაბილიტაცია. გზის საფარის, ტროტუარების განათების და სანიაღვრე არხების მოწყობის პროექტი</t>
  </si>
  <si>
    <t>სოფ. ქოლობანში თბილისი-სენაკი-ლესელიძის მაგისტრალთან აგრობაზრობის ეზოს მოწყობა რკიბა ბეტონის საფარით</t>
  </si>
  <si>
    <t>სოფ. კეთილარში ქუჩა N6 და N7 მოწყობა რკინა-ბეტონის საფარით 2000 გრძ.მ-ზე</t>
  </si>
  <si>
    <t>სოფ. გაღმა კოდორში ქუჩა N3 და N4 მოწყობა რკინა-ბეტონის საფარით 2000 გრძ.მ-ზე</t>
  </si>
  <si>
    <t>სოფ. ონტოფოსა და ძველი აბაშის შემაერთებელი გზის მოწყობა 3502 გრძ.მ-ზე</t>
  </si>
  <si>
    <t>სოფ. სამიქაოში დარცემლიძეების უბანში და ჩორგოლაშვილების უბანში ასფალტო-ბეტონის საფარით გზის მოწყობა 2500 გრძ.მ-ზე</t>
  </si>
  <si>
    <t>სოფელ ზანათში სამიმინოშვილოს უბანში ქუჩა N8-ის ასფალტო-ბეტონის საფარით მოწყობის სამუშაოები 1300 გრძ.-მზე</t>
  </si>
  <si>
    <t>სოფ.ზანათში სამიმინოშვილოს უბანში სოფ.სუჯუნასთან 
დამაკავშირებელი გზის მოწყობა ასფალტო ბეტონის საფარით 420 გრძ.მ-ზე</t>
  </si>
  <si>
    <t>სოფ.ზანათში ახალსოფლის უბანი N8 ქუჩის მოწყობა ასფალტო ბეტონის საფარით 800 გრძ.მ-ზე</t>
  </si>
  <si>
    <t>სოფ. ქვიშანჭალაში N1 და გაუწყინარის N2 ქუჩის მოწყობა ასფალტო ბეტონის საფარით 1178 გრძ.მ-ზე</t>
  </si>
  <si>
    <t>სოფ. მაცხოვრისკარიდან სოფ. ძველი აბაშის მიმართულებით გზის მოწყობა ასფალტო ბეტონის საფარით 2300 გრძ.მ-ზე</t>
  </si>
  <si>
    <t>სოფ. გეზათში მინი სტადიონის მოწყობის სამუშაოები</t>
  </si>
  <si>
    <t>სოფ. მაიდანში მინი სტადიონის მოწყობის სამუშაოები</t>
  </si>
  <si>
    <t>სოფ. კოდორში მინი სტადიონის მოწყობის სამუშაოები</t>
  </si>
  <si>
    <t>სოფ. ზანათში მინი სტადიონის მოწყობის სამუშაოები</t>
  </si>
  <si>
    <t>სოფ. ნორიოში მინი სტადიონის მოწყობის სამუშაოები</t>
  </si>
  <si>
    <t>სოფ. სუჯუნაში მინი სტადიონის მოწყობის სამუშაოები</t>
  </si>
  <si>
    <t>ქ. აბაშაში შუბლაძის ქუჩაზე მინი სტადიონის მოწყობის სამუშაოები</t>
  </si>
  <si>
    <t>სოფ. მარანში მინი სტადიონის მოწყობის სამუშაოები</t>
  </si>
  <si>
    <t>სოფ. ტყვირში მინი სტადიონის მოწყობის სამუშაოები</t>
  </si>
  <si>
    <t>სოფ. ეწერში მინი სტადიონის მოწყობის სამუშაოები</t>
  </si>
  <si>
    <t>აბაშის მუნიციპალიტეტში თავისუფლების ქუჩაზე მდებარე ბინა N102-ში სკვერის მოწყობის სამუშაოები</t>
  </si>
  <si>
    <t>სოფ. კეთილარში სკვერის მოწყობის სამუშაოები</t>
  </si>
  <si>
    <t>აბაშის მუნიციპალიტეტში თავისუფლების ქუჩაზე მდებარე ბინა N68-70-ში სკვერის მოწყობის სამუშაოები</t>
  </si>
  <si>
    <t>აბაშის მუნიციპალიტეტში რუსთაველის ქუჩაზე სკვერის მოწყობის სამუშაოები</t>
  </si>
  <si>
    <t>სოფ. ნორიოში სკვერის მოწყობის სამუშაოები</t>
  </si>
  <si>
    <t>აბაშაში თავისუფლების ქ. N157-ში მდებარე მრავალსართულიანი საცხოვრებელი სახლის გადახურვა</t>
  </si>
  <si>
    <t>მოსახლეობის სოციალურ-ეკონომიური დონის გაუმჯობესება</t>
  </si>
  <si>
    <t>აბაშაში თავისუფლების ქ. N141-ში მდებარე მრავალსართულიანი საცხოვრებელი სახლის გადახურვა</t>
  </si>
  <si>
    <t>აბაშაში თავისუფლების ქ. N68-ში მდებარე მრავალსართულიანი საცხოვრებელი სახლის გადახურვა</t>
  </si>
  <si>
    <t>აბაშაში თავისუფლების ქ. N70-ში მდებარე მრავალსართულიანი საცხოვრებელი სახლის გადახურვა</t>
  </si>
  <si>
    <t>აბაშაში თავისუფლების ქ. N35-ში მდებარე მრავალსართულიანი საცხოვრებელი სახლის გადახურვა</t>
  </si>
  <si>
    <t>ქ. აბაშაში ცანავას ქუჩაზე მდებარე (კოპწია) სტადიონის სარეაბილიტაციო   სამუშაოები</t>
  </si>
  <si>
    <t>ქ. აბაშაში ნინოშვილის ქუჩის პირველ შესახვევში სტადიონის სარეაბილიტაციო   სამუშაოები</t>
  </si>
  <si>
    <t>ნორიოს ადმინისტრაციული ერთეულის სოფ. საგვაზაოში N7, N8 და N9 ქუჩების ასფალტო-ბეტონის საფარით მოწყობა</t>
  </si>
  <si>
    <t xml:space="preserve">აბაშის მუნიციპალიტეტის სოფ. ნაესაკოვოში N4 ქუჩის ასფალტო-ბეტონის საფარით მოწყობა </t>
  </si>
  <si>
    <t>სოფ. საგვაზაოს N2 ქუჩის ასფალტო ბეტონის საფარით მოწყობა</t>
  </si>
  <si>
    <t xml:space="preserve">სოფ. საგვაზაოს N5-N6  და სოფ. სუჯუნის  N3 ქუჩების  მოწყობა </t>
  </si>
  <si>
    <t>წყემის ადმინისტრაციულ ერთეულში N6-7-8-9-10-13 ქუჩების ასფალტო-ბეტონის საფარით მოწყობა</t>
  </si>
  <si>
    <t xml:space="preserve">ტყვირის ადმინისტრაციულ ერთეულში N4-N5-N6 და N8 ქუჩის ასფალტო-ბეტონის საფარით მოწყობა </t>
  </si>
  <si>
    <t>სოფ. კოდორის მე-3 ქუჩიდან მე-8 ქუჩამდე გზის ორმული შეკეთება და N20 ქუჩის წვრილმარცვლოვანი ასფალტო ბეტონის მოწყობა</t>
  </si>
  <si>
    <t>ხელოვნურ საფარიანი მინი სტადიონის მოწყობის სამუშაოები</t>
  </si>
  <si>
    <t>ქალაქი აბაშა ნინოშვილის პირველი შესახვევი -ივერიის ყოვლადწმინდა ღვთისმშობლის სახელობის ტაძართან მისასვლელი გზის და არხების მოწყობა</t>
  </si>
  <si>
    <t>სოფ. სეფიეთში N1 ქუჩის და მისი ჩიხების ასფალტო ბეტონით მოწყობა</t>
  </si>
  <si>
    <t xml:space="preserve">სოფ. მარანში N10 ქუჩის გზის ასფალტო ბეტონით მოწყობა </t>
  </si>
  <si>
    <t xml:space="preserve">სოფ. მარანში N6 ქუჩის გზის ასფალტო ბეტონით მოწყობა </t>
  </si>
  <si>
    <t>სოფ. სამიქაოში  N6 ქუჩის ასფალტო ბეტონით მოწყობა</t>
  </si>
  <si>
    <t xml:space="preserve">სოფ. სამიქაოში  N5 და N4 ქუჩის  ასფალტო ბეტონით მოწყობა </t>
  </si>
  <si>
    <t>სოფ. მაიდანში N5  ქუჩის ასფალტო ბეტონით მოწყობა</t>
  </si>
  <si>
    <t xml:space="preserve">სოფ. მაიდანში N4, N9 და N10  ქუჩის ასფალტო ბეტონით მოწყობა </t>
  </si>
  <si>
    <t xml:space="preserve">სოფ. ეწერში N8 ქუჩის ასფალტო ბეტონით მოწყობა </t>
  </si>
  <si>
    <t>ქ. აბაშაში ილიას ქუჩის დასაწყისში სკვერის მოწყობის სამუშაოები</t>
  </si>
  <si>
    <t>ქ. აბაშაში კვათანის უბანში ტაძრის მიმდბარედ სკვერი მოსწყობის სამუშაოები</t>
  </si>
  <si>
    <t>სოფ. გეზათში ხიდის დამცავი კედლის მოწყობისა და ასფალტო ბეტონის საფარის გადაკვრის სამუშაოები</t>
  </si>
  <si>
    <t>სოფ. ქოლობანში N7 და N2 ქუჩის რკინა-ბეტონით მოწყობა</t>
  </si>
  <si>
    <t xml:space="preserve">სოფ. გამოღმა კოდორისა და სოფ. ეწერის შემაერთებელი გზის რკინა ბეტონის საფარით მოწყობა </t>
  </si>
  <si>
    <t xml:space="preserve">სოფ. გულეიკარში N2 ქუჩის რკინა ბეტონის საფარით მოწყობა </t>
  </si>
  <si>
    <t xml:space="preserve">სოფ. გეზათში N11 ქუჩის რკინა-ბეტონის საფარით მოწყობა </t>
  </si>
  <si>
    <t xml:space="preserve">სოფ. გეზათში N12 და N8 ქუჩის ჩიხებით რკინა-ბეტონის საფარით მოწყობა </t>
  </si>
  <si>
    <t xml:space="preserve">სოფ. გეზათში N2, N3 და N4 ქუჩის რკინა-ბეტონის საფარით მოწყობა </t>
  </si>
  <si>
    <t>სოფ. ტყვირში ტაძრამდე მისასვლელი გზის განათების მოწყობა</t>
  </si>
  <si>
    <t xml:space="preserve">ქ. აბაშაში თავისუფლების ქ. N157 ბინის ეზოს ასფალტო ბეტონის საფარით მოწყობა </t>
  </si>
  <si>
    <t xml:space="preserve">ქ. აბაშაში თავისუფლების ქ. N102 ბინის ეზოს ასფალტო ბეტონის საფარით მოწყობა </t>
  </si>
  <si>
    <t xml:space="preserve">სოფ. ტყვირში N3 გზაზე ასფალტო-ბეტონის საფარის მოწყობა </t>
  </si>
  <si>
    <t>მაისი</t>
  </si>
  <si>
    <t>იპოდრომის მიმდებარედ წყალსაწრეტი არხისა და პარკინგის სივრცის მოწყობა</t>
  </si>
  <si>
    <t>აბაშის მუნიციპალიტეტში რკინიგზის მიმდებარე ტერიტორიაზე სავაჭრო ცენტრის მშენებლობა</t>
  </si>
  <si>
    <t>აბაშის მუნიციპალიტეტში თავისუფლების ქუჩა N75-ის მიმდებარედ სკვერის მოწყობის სამუშაოები</t>
  </si>
  <si>
    <t>დანართიN1</t>
  </si>
  <si>
    <t>2026 წელი</t>
  </si>
  <si>
    <t>2027 წელი</t>
  </si>
  <si>
    <t>2028 წელი</t>
  </si>
  <si>
    <t>რეგიონში განსახორციელებელი პროექტების ფონდის (რგპფ) პროექტები 2022 წელი</t>
  </si>
  <si>
    <t>2. საბაზისო ინფრასტრუქტურის გაუმჯობესება.</t>
  </si>
  <si>
    <t>2.1 მხარის საგზაო ინფრასტრუქტურის არარეაბილიტირებული ნაწილის, მისი პრიორიტეტული გზების რეაბილიტაცია</t>
  </si>
  <si>
    <t>ზუგდიდის მუნიციპალიტეტის ჭითაწყარის ადმინისტრაციულ ერთეულში კ. გამსახურდიას (თავისუფლების ქუჩის ბოლოდან ჭყონდიდელის ქუჩამდე) და ზვ. გამსახურდიას ქუჩებზე საავტომობილო გზის საფარის სარეაბილიტაციო სამუშაოები</t>
  </si>
  <si>
    <t>რეაბილიტირებული გზით ისარგებლებს ჭითაწყარის ადმინისტრაციულ ერთეულში, ზვ. და კ. გამსახურდიას ქუჩებზე მცხოვრები დაახლოებით 1500 ბენეფიციარი.</t>
  </si>
  <si>
    <t>ჭითაწყაარის ადმინისტრაციული ერთეული</t>
  </si>
  <si>
    <t>ზუგდიდის მუნიციპალიტეტის მერია</t>
  </si>
  <si>
    <t>აღნიშნული პროექტი მოიცავს 2300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ჭითაწყარის ადმინისტრაციულ ერთეულში, ზვ. და კ. გამსახურდიას ქუჩებზე მცხოვრები დაახლოებით 1500 ბენეფიციარი.</t>
  </si>
  <si>
    <t>ზუგდიდის მუნიციპალიტეტის ჭაქვინჯის ადმინისტრაციულ ერთეულში, ბაღმარანის უბანში, ტაბიძის ქუჩაზე საავტომობილო გზის სარეაბილიტაციო სამუშაოები</t>
  </si>
  <si>
    <t>რეაბილიტირებული გზით ისარგებლებს ჭაქვინჯის ადმინისტრაციულ ერთეულში, ბაღმარანის უბანში, ტაბიძის ქუჩაზე მცხოვრები დაახლოებით 750 ბენეფიციარი.</t>
  </si>
  <si>
    <t>ჭაქვინჯის ადმინისტრაციული ერთეული</t>
  </si>
  <si>
    <t>აღნიშნული პროექტი მოიცავს 1118 გრძ. მეტრზე საავტომობილო გზის საფარის და გზის შემადგენელი ნაწილების რეაბილიტაციას, რეაბილიტირებული  გზით ისარგებლებს ჭაქვინჯის ადმინისტრაციულ ერთეულში, ბაღმარანის უბანში, ტაბიძის ქუჩაზე მცხოვრები დაახლოებით 750 ბენეფიციარი.</t>
  </si>
  <si>
    <t>ზუგდიდის მუნიციპალიტეტის ჭაქვინჯის ადმინისტრაციულ ერთეულში,
კოსტავას ქუჩაზე საავტომობილო გზის სარეაბილიტაციო სამუშაოები</t>
  </si>
  <si>
    <t>რეაბილიტირებული გზით ისარგებლებს ჭაქვინჯის ადმინისტრაციულ ერთეულში, კოსტავას ქუჩაზე მცხოვრები დაახლოებით 800 ბენეფიციარი.</t>
  </si>
  <si>
    <t>აღნიშნული პროექტი მოიცავს 1032 გრძ. მეტრზე საავტომობილო გზის საფარის და გზის შემადგენელი ნაწილების რეაბილიტაციას, რეაბილიტირებული გზით ისარგებლებს ჭაქვინჯის ადმინისტრაციულ ერთეულში, კოსტავას ქუჩაზე მცხოვრები დაახლოებით 800 ბენეფიციარი.</t>
  </si>
  <si>
    <t>ჯიხაშკარის ადმინისტრაციულ ერთეულში კოსტავას, თამარ მეფის და
ჭავჭავაძის ქუჩებზე საავტომობილო გზის სარეაბილიტაციო სამუშაოები</t>
  </si>
  <si>
    <t>რეაბილიტირებული გზით ისარგებლებს ჯიხაშკარის ადმინისტრაციულ ერთეულში, კოსტავას, თამარ მეფის და ჭავჭავაძის ქუჩებზე მცხოვრები დაახლოებით 1800 ბენეფიციარი.</t>
  </si>
  <si>
    <t>ჯიხაშკარის ადმინისტრაციული ერთეული</t>
  </si>
  <si>
    <t>აღნიშნული პროექტი მოიცავს 2816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ჯიხაშკარის ადმინისტრაციულ ერთეულში, კოსტავას, თამარ მეფის და ჭავჭავაძის ქუჩებზე მცხოვრები დაახლოებით 1800 ბენეფიციარი.</t>
  </si>
  <si>
    <t>11. სოციალური უზრუნველყოფისა და ჯანმრთელობის დაცვის ქმედითი სისტემის ჩამოყალიბება</t>
  </si>
  <si>
    <t>11. 7 სათემო ამბულატორიული დაწესებულებების ინფრასტრუქტურის რეაბილიტაცია და სოფლის ექიმების კვალიფიკაციის ამაღლების ქმედითი სისტემის ამოქმედება;</t>
  </si>
  <si>
    <t>ზუგდიდის მუნიციპალიტეტის რუხის ადმინისტრაციულ ერთეულში ამბულატორიის სამშენებლო სამუშაოები.</t>
  </si>
  <si>
    <t>თანამედროვე სტანდარტებით, კეთილმოწყობილი სამედიცინო პუნქტი</t>
  </si>
  <si>
    <t>რუხის ადმინისტრაციული ერთეული</t>
  </si>
  <si>
    <t>ოქტომბერი</t>
  </si>
  <si>
    <t>აღნიშნული პროექტი ითვალიწინებს რუხის ადმინისტრაციულ ერთეულში თანამედროვე სტანდარტებით, კეთილმოწყობილი სამედიცინო ამბულატორიის შენობის აშენებას</t>
  </si>
  <si>
    <t>ზუგდიდის მუნიციპალიტეტის ცაიშის ადმინისტრაციულ ერთეულში, გოგებაშვილის ქუჩაზე საავტომობილო გზის რეაბილიტაცია</t>
  </si>
  <si>
    <t>რეაბილიტირებული გზით ისარგებლებს ცაიშის ადმინისტრაციულ ერთეულში მცხოვრები დაახლოებით 1000 ბენეფიციარი.</t>
  </si>
  <si>
    <t>ცაიშის ადმინისტრაციული ერთეული</t>
  </si>
  <si>
    <t>აპრილი</t>
  </si>
  <si>
    <t>ივლისი</t>
  </si>
  <si>
    <t>აღნიშნული პროექტი მოიცავს 420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ცაიშის ადმინისტრაციულ ერთეულში მცხოვრები დაახლოებით 1000 ბენეფიციარი.</t>
  </si>
  <si>
    <t>ზუგდიდის მუნიციპალიტეტის ოქტომბრის ადმინისტრაციულ ერთეულში საზარქუოს უბანში საავტომობილო გზის რეაბილიტაცია</t>
  </si>
  <si>
    <t>რეაბილიტირებული გზით ისარგებლებს ოქტომბრის ადმინისტრაციულ ერთეულში, საზარქუოს უბანში მცხოვრები დაახლოებით 1200 ბენეფიციარი.</t>
  </si>
  <si>
    <t>ოქტომბრის ადმინისტრაციული ერთეული</t>
  </si>
  <si>
    <t>ნოემბერი</t>
  </si>
  <si>
    <t>აღნიშნული პროექტი მოიცავს 2822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ოქტომბრის ადმინისტრაციულ ერთეულში, საზარქუოს უბანში მცხოვრები დაახლოებით 1200 ბენეფიციარი.</t>
  </si>
  <si>
    <t>ქ. ზუგდიდის ოდიშის ადმინისტრაციულ ერთეულში, აკ. წერეთლის ქუჩის მე-4 შესახვევში საავტომობილო გზის რეაბილიტაცია</t>
  </si>
  <si>
    <t>რეაბილიტირებული გზით ისარგებლებს ქალაქ ზუგდიდის ოდიშის ადმინისტრაციულ ერთეულში, წერეთლის ქუჩაზე და წერეთლის ქუჩის მე-4 შესახვევში მცხოვრები დაახლოებით 2500 ბენეფიციარი.</t>
  </si>
  <si>
    <t>ქალაქ ზუგდიდის ოდიშის ადმინისტრაციული ერთეული</t>
  </si>
  <si>
    <t xml:space="preserve">აპრილი </t>
  </si>
  <si>
    <t>აღნიშნული პროექტი მოიცავს 2380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ქალაქ ზუგდიდის ოდიშის ადმინისტრაციულ ერთეულში, წერეთლის ქუჩაზე და წერეთლის ქუჩის მე-4 შესახვევში მცხოვრები დაახლოებით 2500 ბენეფიციარი.</t>
  </si>
  <si>
    <t>2.7. ურბანული ინფრასტრუქტურის განვითარება</t>
  </si>
  <si>
    <t>ზუგდიდის მუნიციპალიტეტის ქ. ზუგდიდის მაცხოვრისკარის ადმინისტრაციულ ერთეულში, გორის ქუჩაზე დახურული და ღია ტიპის სანიაღვრე არხის მოწყობა</t>
  </si>
  <si>
    <t>რეაბილიტირებული 730 გრძ.მ. სანიაღვრე არხი. მოსახლეობის დაცვა წყალდიდობისა და წყალმოვარდნებისაგან</t>
  </si>
  <si>
    <t>ქალაქ ზუგდიდის მაცხოვრისკარის ადმინისტრაციული ერთეული</t>
  </si>
  <si>
    <t>აღნიშნული პროექტი მოიცავს 730 გრძ. მეტრზე სანიაღვრე არხის რეაბილიტაციას, რომლითაც ისარგებლებს ქალაქ ზუგდიდის მაცხოვრისკარის ადმინისტრაციულ ერთეულში, გორის ქუჩაზე მცხოვრები დაახლოებით 500 ბენეფიციარი.</t>
  </si>
  <si>
    <t>ზუგდიდის მუნიციპალიტეტის ქ. ზუგდიდის ეგრისის ადმინისტრაციულ ერთეულში, ბორჯომ-ბაკურიანის ქუჩიდან, გ. ჯიქიას და პაიჭაძის ქუჩების გავლით გამავალი სანიაღვრე არხის სარეაბილიტაციო სამუშაოები</t>
  </si>
  <si>
    <t>რეაბილიტირებული 332 გრძ.მ. სანიაღვრე არხი. მოსახლეობის დაცვა წყალდიდობისა და წყალმოვარდნებისაგან</t>
  </si>
  <si>
    <t>ქალაქ ზუგდიდის ეგრისის ადმინისტრაციული ერთეული</t>
  </si>
  <si>
    <t>აღნიშნული პროექტი მოიცავს 332 გრძ. მეტრზე სანიაღვრე არხის რეაბილიტაციას, რომლითაც ისარგებლებს ქალაქ ზუგდიდის ეგრისის ადმინისტრაციულ ერთეულში, ჯიქიას და პაიჭაძის ქუჩებზე მცხოვრები დაახლოებით 200 ბენეფიციარი.</t>
  </si>
  <si>
    <t>ზუგდიდის მუნიციპალიტეტის ქალაქ ზუგდიდის ეგრისის ადმინისტრაციულ ერთეულში, სოხუმის ქუჩაზე (ყოფილი სოფტექნიკის მიმდებარე ტერიტორია) დახურული ტიპის სანიაღვრე არხის მოწყობის სამუშაოები</t>
  </si>
  <si>
    <t>რეაბილიტირებული 203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</si>
  <si>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203 გრძ. მეტრზე სანიაღვრე არხის რეაბილიტაციას, რომლითაც ისარგებლებს ქალაქ ზუგდიდის ეგრისის ადმინისტრაციულ ერთეულში, სოხუმის ქუჩაზე (ყოფილი სოფტექნიკის მიმდებარე ტერიტორია) მცხოვრები დაახლოებით 300 ბენეფიციარი.</t>
  </si>
  <si>
    <t>ზუგდიდის მუნიციპალიტეტის ქალაქ ზუგდიდის მაცხოვრისკარის ადმინისტრაციულ ერთეულში, ძ. ლოლუას ქუჩის III შესახვევში რკ/ბეტონის სანიაღვრე არხის მოწყობის სამუშაოები</t>
  </si>
  <si>
    <t>რეაბილიტირებული 397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</si>
  <si>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397 გრძ. მეტრზე სანიაღვრე არხის რეაბილიტაციას, რომლითაც ისარგებლებს ქალაქ ზუგდიდის მაცხოვრისკარის ადმინისტრაციულ ერთეულში, ძ. ლოლუას ქუჩის III შესახვევში მცხოვრები დაახლოებით 500 ბენეფიციარი.</t>
  </si>
  <si>
    <t>ქალაქ ზუგდიდის ოდიშის ადმინისტრაციულ ერთეულში, ბათუმის ქუჩაზე რკ/ბეტონის სანიაღვრე არხის რეაბილიტაცია</t>
  </si>
  <si>
    <t>რეაბილიტირებული 750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</si>
  <si>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750 გრძ. მეტრზე სანიაღვრე არხის რეაბილიტაციას, რომლითაც ისარგებლებს ქალაქ ზუგდიდის ოდიშის ადმინისტრაციულ ერთეულში, ბათუმის ქუჩაზე მცხოვრები დაახლოებით 250 ბენეფიციარი.</t>
  </si>
  <si>
    <t>ზუგდიდის მუნიციპალიტეტის ქალაქ ზუგდიდის მაცხოვრისკარის ადმინისტრაციულ ერთეულში, ფირცხალავას ქუჩაზე საავტომობილო გზის რეაბილიტაცია</t>
  </si>
  <si>
    <t>რეაბილიტირებული გზით ისარგებლებს ფირცხელავას ქუჩაზე მცხოვრები დაახლოებით 300 ბენეფიციარი.</t>
  </si>
  <si>
    <t>მაცხოვრისკარის ადმინისტრაციული ერთეული</t>
  </si>
  <si>
    <t>სექტემბერი</t>
  </si>
  <si>
    <t>აღნიშნული პროექტი მოიცავს 633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მაცხოვრისკარის ადმინისტრაციულ ერთეულში, ფირცხელავას მცხოვრები დაახლოებით 300 ბენეფიციარი.</t>
  </si>
  <si>
    <t>ზუგდიდის მუნიციპალიტეტის ქალაქ ზუგდიდის მაცხოვრისკარის ადმინისტრაციულ ერთეულში, ბენდელიანის ქუჩაზე საავტომობილო გზის რეაბილიტაცია</t>
  </si>
  <si>
    <t>რეაბილიტირებული გზით ისარგებლებს ბენდელიანის ქუჩაზე მცხოვრები დაახლოებით 1000 ბენეფიციარი.</t>
  </si>
  <si>
    <t>აღნიშნული პროექტი მოიცავს 1114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მაცხოვრისკარის ადმინისტრაციულ ერთეულში, ბენდელიანის მცხოვრები დაახლოებით 1000 ბენეფიციარი.</t>
  </si>
  <si>
    <t>ზუგდიდის მუნიციპალიტეტის ქალაქ ზუგდიდის ოდიშის ადმინისტრაციულ ერთეულში, ბუდაპეშტის ქუჩაზე საავტომობილო გზის რეაბილიტაცია</t>
  </si>
  <si>
    <t>რეაბილიტირებული გზით ისარგებლებს ბუდაპეშტის ქუჩაზე მცხოვრები დაახლოებით 300 ბენეფიციარი.</t>
  </si>
  <si>
    <t>აღნიშნული პროექტი მოიცავს 300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ოდიშის ადმინისტრაციულ ერთეულში, მეუნარგიასს მცხოვრები დაახლოებით 300 ბენეფიციარი.</t>
  </si>
  <si>
    <t>ზუგდიდის მუნიციპალიტეტის ქალაქ ზუგდიდის ოდიშის ადმინისტრაციულ ერთეულში, იონა მეუნარგიას ქუჩაზე საავტომობილო გზის რეაბილიტაცია</t>
  </si>
  <si>
    <t>რეაბილიტირებული გზით ისარგებლებს იონა მეუნარგიას ქუჩაზე მცხოვრები დაახლოებით 500 ბენეფიციარი.</t>
  </si>
  <si>
    <t>აღნიშნული პროექტი მოიცავს 335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ოდიშის ადმინისტრაციულ ერთეულში, მეუნარგიასს მცხოვრები დაახლოებით 500 ბენეფიციარი.</t>
  </si>
  <si>
    <t>ზუგდიდის მუნიციპალიტეტის ოდიშის ადმინისტრაციულ ერთეულში, საჯაიას ქუჩაზე სანიაღვრე არხის რეაბილიტაცია</t>
  </si>
  <si>
    <t>რეაბილიტირებული 440 გრძ.მ. სანიაღვრე არხი. მოსახლეობის დაცვა წყალდიდობისა და წყალმოვარდნებისაგან</t>
  </si>
  <si>
    <t>ოდიშის ადმინისტრაციული ერთეული</t>
  </si>
  <si>
    <t>აღნიშნული პროექტი მოიცავს 440 გრძ. მეტრზე სანიაღვრე არხის რეაბილიტაციას, რომლითაც ისარგებლებს ოდიშის ადმინისტრაციულ ერთეულში, საჯაიას ქუჩაზე მცხოვრები დაახლოებით 150 ბენეფიციარი.</t>
  </si>
  <si>
    <t>ზუგდიდის მუნიციპალიტეტის ცაიშის ადმინისტრაციულ ერთეულში, გელა ჯანჯღავას სახლის მიმდებარედ რკინა-ბეტონის დამცავი კედლის მოწყობა</t>
  </si>
  <si>
    <t>რეაბილიტირებული 50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</si>
  <si>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50 გრძ. მეტრზე სანიაღვრე არხის რეაბილიტაციას, რომლითაც ისარგებლებს ცაიშის ადმინისტრაციულ ერთეულში მცხოვრები მოქალაქე გელა ჯანჯღავა.</t>
  </si>
  <si>
    <t>10. კომუნალური და სხვა საზოგადოებრივი მომსახურების მოწესრიგება.</t>
  </si>
  <si>
    <t>10;1. მოსახლეობისთვის ცენტრალური სისტემებით ხარისხიანი სასმელი წყლის უწყვეტი მიწოდების, ხარისხიანი და უწყვეტი ენერგომომარაგების და ბუნებრივი აირის უწყვეტი მიწოდების სრული უზრუნველყოფა;</t>
  </si>
  <si>
    <t>ზუგდიდის მუნიციპალიტეტის ყულიშკარის ადმინისტრაციულ ერთეულში სახარებავოს უბანში წყალმომარაგების სისტემის მოწყობა</t>
  </si>
  <si>
    <t>მოწყობილი წყალმომარაგების ქსელით მოსარგებლე 70 ბენეფიციარი.</t>
  </si>
  <si>
    <t>ყულიშკარის ადმინისტრაციული ერთეული</t>
  </si>
  <si>
    <t>აღნიშნული პროექტი მოიცავს წყალმომარაგების ქსელის დაქსელვით სამუშაოებს, რომლითაც ისარგებლებს ყულიშკარის ადმინისტრაციულ ერთეულში სახარებაოს უბანში მცხოვრები დაახლოებით 70 ბენეფიციარი.</t>
  </si>
  <si>
    <t>ზუგდიდის მუნიციპალიტეტის ნარაზენის ადმინისტრაციულ ერთეულში, ნარაზენი-შამადელას დამაკავშირებელ გზაზე (თბილისის ქ.) წყალმომარაგების სისტემის მოწყობა</t>
  </si>
  <si>
    <t>მოწყობილი წყალმომარაგების ქსელით მოსარგებლე 450 ბენეფიციარი.</t>
  </si>
  <si>
    <t>ნარაზენის ადმინისტრაციული ერთეული</t>
  </si>
  <si>
    <t>აღნიშნული პროექტი მოიცავს წყალმომარაგების ქსელის დაქსელვით სამუშაოებს, რომლითაც ისარგებლებს ნარაზენის ადმინისტრაციულ ერთეულში თბილისის მცხოვრები დაახლოებით 450 ბენეფიციარი.</t>
  </si>
  <si>
    <t>ზუგდიდის მუნიციპალიტეტის რიყეს ადმინისტრაციულ ერთეულში, რიყე - ზედაეწერის (დავით ჯიქიას მე-5 შესახვევი), საავტომობილო გზის რეაბილიტაცია</t>
  </si>
  <si>
    <t>რეაბილიტირებული გზით ისარგებლებს რიყეს და ზედაეწერის ადმინისტრაციულ ერთეულში მცხოვრები დაახლოებით 1000 ბენეფიციარი.</t>
  </si>
  <si>
    <t>რიყე-ზედაეწერის ადმინისტრაციული ერთეული</t>
  </si>
  <si>
    <t>აღნიშნული პროექტი მოიცავს 2500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რიყეს და ზედაეწერის ადმინისტრაციულ ერთეულში მცხოვრები დაახლოებით 1000 ბენეფიციარი.</t>
  </si>
  <si>
    <t>11.3 შშმ პირებისთვის ადაპტირებული ინფრასტრუქტურის განვითარება და შესაბამისი სამშენებლო სტანდარტების დაცვის უზრუნველყოფა</t>
  </si>
  <si>
    <t>ქ.ზუგდიდში შშმ პირებზე ადაპტირებული ამორტიზებული პანდუსების სარეაბილიტაციო, მოთხოვნის შესაბამისად ახლის დამატების და მიწისქვეშა გადასასვლელებში შშმ პირებზე ადაპტირებული ლიფტების მოწყობის სამუშაოები</t>
  </si>
  <si>
    <t>რეაბილიტირებული ინფრასტრუქტურით ისარგებლებს ზუგდიდის მუნიციპალიტეტში მცხოვრები 3300მდე შშმ პირი</t>
  </si>
  <si>
    <t>მაცხოვრისკარის და ოდიშის ადმინისტრაციული ერთეულები</t>
  </si>
  <si>
    <t>აღნიშნული პროექტი მოიცავს ქ. ზუგდიდში შშმ პირებზე ადაპტირებული ამორტიზირებული პანდუსების სარეაბილიტაციო სამუშაოებისთვის, ასევე მოთხოვნის შესაბამისად ახლის დამატების და მიწისქვეშა გადასასვლელში შშმ პირებზე ადაპტირებული ლიფტების მოწყობის სამუშაოებს, რომლითაც ისარგებლებს  დაახლოებით 3300 ბენეფიციარი.</t>
  </si>
  <si>
    <t>ზუგდიდის მუნიციპალიტეტის ქალაქ ზუგდიდის ოდიშის და მაცხოვრისკარის ადმინისტრაციულ ერთეულებში წმინდა ნინოს, თბილისის, ჩიქავას, ქირიას, ეგრისის, რუსთაველის ქუჩების და გელა ღურწკაიას ქუჩის შესახვევში სანიაღვრე სარეაბილიტაციო სამუშაოები</t>
  </si>
  <si>
    <t>რეაბილიტირებული 2907 გრძ.მ. სანიაღვრე არხი. მოსახლეობის დაცვა წყალდიდობისა და წყალმოვარდნებისაგან</t>
  </si>
  <si>
    <t>თებერვალი</t>
  </si>
  <si>
    <t xml:space="preserve">თებერვალი </t>
  </si>
  <si>
    <t>აღნიშნული პროექტი მოიცავს2907 გრძ. მეტრზე სანიაღვრე არხის რეაბილიტაციას, რომლითაც ისარგებლებს ქალაქ ზუგდიდის ოდიშის და მაცხოვრისკარის ადმინისტრაციულ ერთეულებში წმინდა ნინოს, თბილისის, ჩიქავას, ქირიას, ეგრისის, რუსთაველის ქუჩების და გელა ღურწკაიას ქუჩის შესახვევში მცხოვრები დაახლოებით 3000 მოქალაქე.</t>
  </si>
  <si>
    <t>ზუგდიდის მუნიციპალიტეტის ქ. ზუგდიდის კოლხეთის ადმინისტრაციულ ერთეულში, ბესიკის ქუჩაზე სანიაღვრე არხის სარეაბილიტაციო სამუშაოები</t>
  </si>
  <si>
    <t>რეაბილიტირებული 171 გრძ.მ. სანიაღვრე არხი. მოსახლეობის დაცვა წყალდიდობისა და წყალმოვარდნებისაგან</t>
  </si>
  <si>
    <t>კოლხეთის ადმინისტრაციული ერთეული</t>
  </si>
  <si>
    <t>აღნიშნული პროექტი მოიცავს 171 გრძ. მეტრზე სანიაღვრე არხის რეაბილიტაციას, რომლითაც ისარგებლებს ბესიკის ქუჩაზე მცხოვრები 400 მოქალაქე.</t>
  </si>
  <si>
    <t>ზუგდიდის მუნიციპალიტეტის ორსანტიის ადმინისტრაციულ ერთეულში კ. გამსახურდიას, ზუგდიდის, ენგურის და თამარ მეფის ქუჩებზე საავტომობილო გზის სარეაბილიტაციო სამუშაოები</t>
  </si>
  <si>
    <t>რეაბილიტირებული გზით ისარგებლებს ორსანტიის ადმინისტრაციულ ერთეულში კ. გამსახურდიას, ზუგდიდის, ენგურის და თამარ მეფის ქუჩებზე მცხოვრები დაახლოებით 1500 ბენეფიციარი.</t>
  </si>
  <si>
    <t>ორსანტიას ადმინისტრაციული ერთეული</t>
  </si>
  <si>
    <t>აღნიშნული პროექტი მოიცავს 4855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ორსანტიის ადმინისტრაციულ ერთეულში კ. გამსახურდიას, ზუგდიდის, ენგურის და თამარ მეფის ქუჩებზე მცხოვრები დაახლოებით 1500 ბენეფიციარი.</t>
  </si>
  <si>
    <t>ზუგდიდის მუნიციპალიტეტის ქალაქ ზუგდიდის ეგრისის ადმინისტრაციულ ერთეულში დავით ჯიქიას ქუჩის I, II, III და ბორჯომის ქუჩის I და II შესახვევებში საავტომობილო გზის სარეაბილიტაციო სამუშაოები</t>
  </si>
  <si>
    <t>რეაბილიტირებული გზით ისარგებლებს დავით ჯიქიას ქუჩის I, II, III და ბორჯომის ქუჩის I და II შესახვევებში მცხოვრები დაახლოებით 2500 ბენეფიციარი.</t>
  </si>
  <si>
    <t>ეგრისის ადმინისტრაციული ერთეული</t>
  </si>
  <si>
    <t>აღნიშნული პროექტი მოიცავს 3597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დავით ჯიქიას ქუჩის I, II, III და ბორჯომის ქუჩის I და II შესახვევებში მცხოვრები დაახლოებით 2500 ბენეფიციარი.</t>
  </si>
  <si>
    <t>ზუგდიდის მუნიციპალიტეტის ზედაეწერის ადმინისტრაციულ ერთეულში სათორდიოს უბანში საავტომობილო გზის სარეაბილიტაციო სამუშაოები</t>
  </si>
  <si>
    <t>რეაბილიტირებული გზით ისარგებლებს ზედაეწერის ადმინისტრაციულ ერთეულში მცხოვრები დაახლოებით 1500 ბენეფიციარი.</t>
  </si>
  <si>
    <t>ზედაეწერის ადმინისტრაციული ერთეული</t>
  </si>
  <si>
    <t>აღნიშნული პროექტი მოიცავს 4541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ზედაეწერის ადმინისტრაციულ ერთეულში მცხოვრები დაახლოებით 1500 ბენეფიციარი.</t>
  </si>
  <si>
    <t>ქ. ზუგდიდის ეგრისის ადმინისტრაციულ ერთეულში შარტავას ქუჩაზე, პუშკინის ქუჩიდან ტაბიძის ქუჩის გადაკვეთამდე რკ/ბეტონის სანიაღვრე არხის სარეაბილიტაციო სამუშაოები</t>
  </si>
  <si>
    <t>რეაბილიტირებული 349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</si>
  <si>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349 გრძ. მეტრზე სანიაღვრე არხის რეაბილიტაციას, რომლითაც ისარგებლებს ჟიული შარტავას ქუჩაზე მცხოვრები 200 მოქალაქე.</t>
  </si>
  <si>
    <t>ზუგდიდის მუნიციპალიტეტის ადმინისტრაციულ ერთეულებში საავტომობილო გზების (აღმართები) სარეაბილიტაციო სამუშაოები</t>
  </si>
  <si>
    <t>რეაბილიტირებული აღმართებით ისარგებლებს გზით ისარგებლებს შამადელა, უჩაშონა, ნარაზენი, ხეცერა, აბასთუმანი, ახალსოფელი, ოფაჩხაფუ, ჯუმი, ოდიში, ჩხორია, ჭკადუაში, ჯიხაშკარი, ალერტკარი, ყულიშკარი, ჭაქვინჯი, ურთა, ცაცხვი, ცაიშის ადმინისტრაციული ერთეულებში მცხოვრები დაახლოებით 3000 ბენეფიციარი.</t>
  </si>
  <si>
    <t>შამადელა, უჩაშონა, ნარაზენი, ხეცერა, აბასთუმანი, ახალსოფელი, ოფაჩხაფუ, ჯუმი, ოდიში, ჩხორია, ჭკადუაში, ჯიხაშკარი, ალერტკარი, ყულიშკარი, ჭაქვინჯი, ურთა, ცაცხვი, ცაიშის ადმინისტრაციული ერთეულები</t>
  </si>
  <si>
    <t>აღნიშნული პროექტი მოიცავს 6370 გრძ. მეტრზე აღმართების და გზის შემადგენელი ნაწილების რეაბილიტაციას, რომლითაც ისარგებლებს შამადელა, უჩაშონა, ნარაზენი, ხეცერა, აბასთუმანი, ახალსოფელი, ოფაჩხაფუ, ჯუმი, ოდიში, ჩხორია, ჭკადუაში, ჯიხაშკარი, ალერტკარი, ყულიშკარი, ჭაქვინჯი, ურთა, ცაცხვი, ცაიშის ადმინისტრაციული ერთეულებში მცხოვრები დაახლოებით 3000 ბენეფიციარი.</t>
  </si>
  <si>
    <t>რეგიონში განსახორციელებელი პროექტების ფონდის (რგპფ) პროექტები 2025-2026-2027 წელი</t>
  </si>
  <si>
    <t>ზუგდიდის მუნიციპალიტეტის აბასთუმნის ადმინისტრაციულ ერთეულში, საკაკულიოს უბანში წყალმომარაგების ქსელის მოწყობის სამუშაოები</t>
  </si>
  <si>
    <t>მოწყობილი წყალმომარაგების ქსელით მოსარგებლე 90 ბენეფიციარი.</t>
  </si>
  <si>
    <t>აბასთუმნის ადმინისტრაციული ერთეული</t>
  </si>
  <si>
    <t>აღნიშნული პროექტი მოიცავს წყალმომარაგების ქსელის დაქსელვით სამუშაოებს, რომლითაც ისარგებლებს აბასთუმნის ადმინისტრაციულ ერთეულში საკაკულიოს უბანში მცხოვრები დაახლოებით 90 ბენეფიციარი.</t>
  </si>
  <si>
    <t>ზუგდიდის მუნიციპალიტეტის ოდიშის და უჩაშონას ადმინისტრაციულ ერთეულებში წყალმომარაგების ქსელის მოწყობის სამუშაოები</t>
  </si>
  <si>
    <t>მოწყობილი წყალმომარაგების ქსელით მოსარგებლე 430 ბენეფიციარი.</t>
  </si>
  <si>
    <t>ოდიშის და უჩაშონას ადმინისტრაციული ერთეულები</t>
  </si>
  <si>
    <t>აღნიშნული პროექტი მოიცავს წყალმომარაგების ქსელის დაქსელვით სამუშაოებს, რომლითაც ისარგებლებს ოდიშის და უჩაშონას ადმინისტრაციულ ერთეულში მცხოვრები დაახლოებით 430 ბენეფიციარი.</t>
  </si>
  <si>
    <t>10;2. მუნიციპალურ ცენტრებში, დაბებსა და საკურორტო დასახლებებში საკანალიზაციო სისტემების მოწესრიგება;</t>
  </si>
  <si>
    <t>ზუგდიდის მუნიციპალიტეტის ინგირის ადმინისტრაციულ ერთეულში, ყოფილი პროფტექნიკური სასწავლებლის შენობაში დაზიანებული საკანალიზაციო ქსელის სარეაბილიტაციო სამუშაოები</t>
  </si>
  <si>
    <t>მოწყობილი წყალარინების ქსელით მოსარგებლე 150 ბენეფიციარი.</t>
  </si>
  <si>
    <t>ინგირის ადმინისტრაციული ერთეული</t>
  </si>
  <si>
    <t>აღნიშნული პროექტი მოიცავს წყალარინების ქსელის სარეაბილიტაციო სამუშაოებს, რომლითაც ისარგებლებს ინგირის ადმინისტრაციულ ერთეულში, ყოფილი პროფტექნიკური სასწავლებლის შენობაში მცხოვრები დაახლოებით 150 ბენეფიციარი.</t>
  </si>
  <si>
    <t>2.  საბაზისო ინფრასტრუქტურის განვითარება</t>
  </si>
  <si>
    <t>2.7 ურბანული ინფრასტრუქტურის განვითარება</t>
  </si>
  <si>
    <t>ზუგდიდის ეგრისის ადმინისტრაციულ ერთეულში, დემურიას ქ. N3-ში მდებარე მრავალბინიანი საცხოვრებელი სახლის სახურავის სარეაბილიტაციო სამუშაოები</t>
  </si>
  <si>
    <t>რეაბილიტირებული სახურავით მოსარგებლე 100 ბენეფიციარი.</t>
  </si>
  <si>
    <t>აღნიშნული პროექტი ითვალისწინებს ქ. ზუგდიდში დემურიას ქ. N3-ში მდებარე მრავალბინიანი საცხოვრებელი სახლის სახურავის სარეაბილიტაციო სამუშაოების განხორციელებას 1400მ²-ზე. რომლითაც ისარგებლებს აღნიშნულ მრავალბინიან საცხოვრებელ სახლში მცხოვრები დაახლოებით 100 ბენეფიციარი</t>
  </si>
  <si>
    <t>ზუგდიდის მუნიციპალიტეტის კახათის ადმინისტრაციულ ერთეულში, გუგუჩიას ქ. III ჩიხში საავტომობილო გზის რეაბილიტაცია</t>
  </si>
  <si>
    <t>რეაბილიტირებული გზით ისარგებლებს კახათის ადმინისტრაციულ ერთეულში, გუგუჩიას ქ. III ჩიხში მცხოვრები დაახლოებით 1000 ბენეფიციარი.</t>
  </si>
  <si>
    <t>კახათის ადმინისტრაციული ერთეული</t>
  </si>
  <si>
    <t xml:space="preserve">მარტი </t>
  </si>
  <si>
    <t>აღნიშნული პროექტი მოიცავს 1200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კახათის ადმინისტრაციულ ერთეულში, გუგუჩიას ქუჩის III ჩიხში მცხოვრები დაახლოებით 1000 ბენეფიციარი.</t>
  </si>
  <si>
    <t>ზუგდიდის მუნიციპალიტეტის ინგირის ადმინისტრაციულ ერთეულში, ვეკუას ქუჩაზე საავტომობილო გზის რეაბილიტაცია</t>
  </si>
  <si>
    <t>რეაბილიტირებული გზით ისარგებლებს ინგირის ადმინისტრაციულ ერთეულში, ვეკუას ქუჩაზე მცხოვრები დაახლოებით 700 ბენეფიციარი.</t>
  </si>
  <si>
    <t>აღნიშნული პროექტი მოიცავს 1050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ინგირის ადმინისტრაციულ ერთეულში, ვეკუას მცხოვრები დაახლოებით 700 ბენეფიციარი.</t>
  </si>
  <si>
    <t>ზუგდიდის მუნიციპალიტეტის ჩხოუშის ადმინისტრაციულ ერთეულში, გოგებაშვილის ქუჩაზე საავტომობილო გზის რეაბილიტაცია</t>
  </si>
  <si>
    <t>რეაბილიტირებული გზით ისარგებლებს ჩხოუშის ადმინისტრაციულ ერთეულში, გოგებაშვილის ქუჩაზე მცხოვრები დაახლოებით 500 ბენეფიციარი.</t>
  </si>
  <si>
    <t>ჩხოუშის ადმინისტრაციული ერთეული</t>
  </si>
  <si>
    <t>აღნიშნული პროექტი მოიცავს 880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ჩხოუშის ადმინისტრაციულ ერთეულში, გოგებაშვილის მცხოვრები დაახლოებით 500 ბენეფიციარი.</t>
  </si>
  <si>
    <t>ზუგდიდის მუნიციპალიტეტის ქალაქ ზუგდიდის, ოდიშის ადმინისტრაციულ ერთეულში, წერეთლის ქ. III შესახვევში საავტომობილო გზის რეაბილიტაცია</t>
  </si>
  <si>
    <t>რეაბილიტირებული გზით ისარგებლებს ქალაქ ზუგდიდის, ოდიშის ადმინისტრაციულ ერთეულში, წერეთლის ქ. III შესახვევში მცხოვრები დაახლოებით 500 ბენეფიციარი.</t>
  </si>
  <si>
    <t>აღნიშნული პროექტი მოიცავს 459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ქ. ზუგდიდში, წერეთლის ქუჩის III შესახვევში მცხოვრები დაახლოებით 500 ბენეფიციარი.</t>
  </si>
  <si>
    <t>ზუგდიდის მუნიციპალიტეტის ოქტომბრის ადმინისტრაციულ ერთეულში, თბილისის ქუჩაზე საავტომობილო გზის რეაბილიტაცია</t>
  </si>
  <si>
    <t>რეაბილიტირებული გზით ისარგებლებს ოქტომბრის ადმინისტრაციულ ერთეულში, თბილისის ქუჩაზე მცხოვრები დაახლოებით 700 ბენეფიციარი.</t>
  </si>
  <si>
    <t>აღნიშნული პროექტი მოიცავს 586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ოქტომბრის ადმინისტრაციულ ერთეულში, თბილისის ქუჩაზე მცხოვრები დაახლოებით 700 ბენეფიციარი.</t>
  </si>
  <si>
    <t>ზუგდიდის მუნიციპალიტეტის ცაიშის ადმინისტრაციულ ერთეულში, ცაიშის და ოქტომბრის დამაკავშირებელი საავტომობილო გზის სარეაბილიტაციო სამუშაოები</t>
  </si>
  <si>
    <t>რეაბილიტირებული გზით ისარგებლებს  ცაიშის ადმინისტრაციულ ერთეულში, ცაიშის და ოქტომბრის დამაკავშირებელი საავტომობილო გზის მცხოვრები დაახლოებით 2500 ბენეფიციარი.</t>
  </si>
  <si>
    <t>ცაიშის და ოქტომბრის ადმინისტრაციული ერთეულები</t>
  </si>
  <si>
    <t>აღნიშნული პროექტი მოიცავს 4479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ცაიშის და ოქტომბრის ადმინისტრაციულ ერთეულებში მცხოვრები დაახლოებით 2500 ბენეფიციარი.</t>
  </si>
  <si>
    <t>ზუგდიდის მუნიციპალიტეტის ყულიშკარის ადმინისტრაციულ ერთეულში, საფიფიო-სანანაოს უბანში საავტომობილო გზის საფარის სარეაბილიტაციო სამუშაოები</t>
  </si>
  <si>
    <t>რეაბილიტირებული გზით ისარგებლებს ყულიშკარის ადმინისტრაციულ ერთეულში, საფიფიო-სანანაოს უბანში საავტომობილო გზის მცხოვრები დაახლოებით 2000 ბენეფიციარი.</t>
  </si>
  <si>
    <t>აღნიშნული პროექტი მოიცავს 3728.5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ყულიშკარის ადმინისტრაციულ ერთეულში საფიფიო-სანანაოს უბნებში მცხოვრები დაახლოებით 2000 ბენეფიციარი.</t>
  </si>
  <si>
    <t>ზუგდიდის მუნიციპალიტეტში, კოკი-ახალკახათის ადმინისტრაციული ერთეულების დამაკავშირებელი საავტომობილო გზის სარეაბილიტაციო სამუშაოები</t>
  </si>
  <si>
    <t>რეაბილიტირებული გზით ისარგებლებს კოკი-ახალკახათის ადმინისტრაციული ერთეულების დამაკავშირებელი საავტომობილო გზის მცხოვრები დაახლოებით 2200 ბენეფიციარი.</t>
  </si>
  <si>
    <t>კოკის და ახალკახათის ადმინისტრაციული ერთეულები</t>
  </si>
  <si>
    <t>აღნიშნული პროექტი მოიცავს 1444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კოკის და ახალკახათის ადმინისტრაციულ ერთეულებში მცხოვრები დაახლოებით 2200 ბენეფიციარი.</t>
  </si>
  <si>
    <t>ზუგდიდის მუნიციპალიტეტის ადმინისტრაციულ ერთეულებში, საავტომობილო გზებზე არსებული აღმართების სარეაბილიტაციო სამუშაოები</t>
  </si>
  <si>
    <t>რეაბილიტირებული აღმართებით ისარგებლებს გზით ისარგებლებს ჭკადუაში, ჩხორია, ჩხოუში, ბაში, კორცხელი, ნაცატუ, ალერტკარი, ოდიში, ურთა,  ცაიში, ცაცხვი, ხეცერა, აბასთმანი, ჭაქვინჯი, ჯუმი, ჯიხაშკარი, ყულიშკარი, ნარაზენი, უჩაშონა, ოფაჩხაფუ, ახალსოფელი, შამადელას ადმინისტრაციული ერთეულებში მცხოვრები დაახლოებით 5000 ბენეფიციარი.</t>
  </si>
  <si>
    <t>ჭკადუაში, ჩხორია, ჩხოუში, ბაში, კორცხელი, ნაცატუ, ალერტკარი, ოდიში, ურთა,  ცაიში, ცაცხვი, ხეცერა, აბასთმანი, ჭაქვინჯი, ჯუმი, ჯიხაშკარი, ყულიშკარი, ნარაზენი, უჩაშონა, ოფაჩხაფუ, ახალსოფელი, შამადელას ადმინისტრაციული ერთეულები</t>
  </si>
  <si>
    <t>თბერვალი</t>
  </si>
  <si>
    <t>აღნიშნული პროექტი მოიცავს 13200 გრძ. მეტრზე აღმართების და გზის შემადგენელი ნაწილების რეაბილიტაციას, რომლითაც ისარგებლებს ჭკადუაში, ჩხორია, ჩხოუში, ბაში, კორცხელი, ნაცატუ, ალერტკარი, ოდიში, ურთა,  ცაიში, ცაცხვი, ხეცერა, აბასთმანი, ჭაქვინჯი, ჯუმი, ჯიხაშკარი, ყულიშკარი, ნარაზენი, უჩაშონა, ოფაჩხაფუ, ახალსოფელი, შამადელას ადმინისტრაციული ერთეულებში მცხოვრები დაახლოებით 5000 ბენეფიციარი.</t>
  </si>
  <si>
    <t>2. საბაზისო ინფრასტურუქტურის გაუმჯობესება.</t>
  </si>
  <si>
    <t>2.1 მხარის საგზაო ინფრასტრუქტურის არარეაბილიტირებული ნაწილის, (გზები, სანიაღვრე, გარე განათების, ხიდების) მისი პრიორიტეტული გზების რეაბილიტაცია</t>
  </si>
  <si>
    <t>ქ. ზუგდიდის ეგრისის და ოდიშის ადმინისტრაციულ ერთეულებში ივანე ტურგენევის, სამგორის, ვანიონ დარასელის, მარჯვენა სანაპიროს ქუჩებზე და გამსახურდიას გამზ. N14-ში  დახურული და ღია ტიპის სანიაღვრე სისტემის მოწყობა-რეაბილიტაციის სამუშაოები</t>
  </si>
  <si>
    <t>რეაბილიტირებული 2328 გრძ.მ. სანიაღვრე არხი. მოსახლეობის დაცვა წყალდიდობისა და წყალმოვარდნებისაგან</t>
  </si>
  <si>
    <t>ქალაქ ზუგდიდის ეგრისის და ოდიშის ადმინისტრაციული ერთეულები</t>
  </si>
  <si>
    <t>აღნიშნული პროექტი მოიცავს 2328 გრძ. მეტრზე სანიაღვრე არხის რეაბილიტაციას, რომლითაც ისარგებლებს ქ. ზუგდიდის ეგრისის და ოდიშის ადმინისტრაციულ ერთეულებში ივანე ტურგენევის, სამგორის, ვანიონ დარასელის, მარჯვენა სანაპიროს ქუჩებზე და გამსახურდიას გამზ. N14-ში მცხოვრები 2000 მოქალაქე.</t>
  </si>
  <si>
    <t>ზუგდიდის მუნიციპალიტეტის ორსანტიის ადმინისტრაციულ ერთეულში ევროპის, ევროპის ქუჩის პირველი შესახვევის, ერეკლე მეორის, ტაბიძის ქუჩების საავტომობილო გზის სარეაბილიტაციო სამუშაოები</t>
  </si>
  <si>
    <t>რეაბილიტირებული გზით ისარგებლებს ორსანტიის ადმინისტრაციულ ერთეულში ევროპის, ევროპის ქუჩის პირველი შესახვევის, ერეკლე მეორის, ტაბიძის ქუჩებზე მცხოვრები დაახლოებით 1200 ბენეფიციარი.</t>
  </si>
  <si>
    <t>ორსანტიის ადმინისტრაციული ერთეული</t>
  </si>
  <si>
    <t>აღნიშნული პროექტი მოიცავს 4750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ორსანტიის ადმინისტრაციულ ერთეულში ევროპის, ევროპის ქუჩის პირველი შესახვევის, ერეკლე მეორის, ტაბიძის ქუჩებზე მცხოვრები დაახლოებით 1200 ბენეფიციარი.</t>
  </si>
  <si>
    <t>ნარაზენის ადმინისტრაციულ ერთეულში სამეგრელოს ქუჩის საავტომობილო გზის სარეაბილიტაციო სამუშაოები</t>
  </si>
  <si>
    <t>რეაბილიტირებული გზით ისარგებლებს ნარაზენის ადმინისტრაციულ ერთეულში სამეგრელოს ქუჩის საავტომობილო გზაზე მცხოვრები დაახლოებით 1000 ბენეფიციარი.</t>
  </si>
  <si>
    <t>აღნიშნული პროექტი მოიცავს 2000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ნარაზენის ადმინისტრაციულ ერთეულში სამეგრელოს ქუჩაზე მცხოვრები დაახლოებით 1000 ბენეფიციარი.</t>
  </si>
  <si>
    <t>ზუგდიდის მუნიციპალიტეტის უჩაშონას ადმინისტრაციულ ერთეულში მაცხოვრის კარის (გორკის ქუჩის) შემაერეთებელი საავტომობილო გზის სარეაბილიტაციო სამუშაოები</t>
  </si>
  <si>
    <t>რეაბილიტირებული გზით ისარგებლებს უჩაშონას ადმინისტრაციულ ერთეულში მაცხოვრის კარის (გორკის ქუჩის) შემაერეთებელი საავტომობილო გზაზე მცხოვრები დაახლოებით 800 ბენეფიციარი.</t>
  </si>
  <si>
    <t>უჩაშონას ადმინისტრაციული ერთეული</t>
  </si>
  <si>
    <t>აღნიშნული პროექტი მოიცავს 3280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უჩაშონას ადმინისტრაციულ ერთეულში მცხოვრები დაახლოებით 800 ბენეფიციარი.</t>
  </si>
  <si>
    <t>12. განათლების, მეცნიერების, კულტურისა და სპორტის განვითარება</t>
  </si>
  <si>
    <t>12:4.                               რეგიონში კულტურული და სპორტული ინფრასტრუქტურის რეაბილიტაცია და განვითარება</t>
  </si>
  <si>
    <t>ზუგდიდის მუნიციპალიტეტის ურთას ადმინისტრაციულ ერთეულში, სპორტდარბაზისთვის გამოყოფილი ფართის სარეკონსტრუქციო-სარეაბილიტაციო სამუშაოები</t>
  </si>
  <si>
    <t>რეაბილიტირებული სპორტდარბაზით მოსარგებლე 500 ბენეფიციარი</t>
  </si>
  <si>
    <t>ურთას ადმინისტრაციული ერთეული</t>
  </si>
  <si>
    <t>აღნიშნული პროექტი მოიცავს ურთას ადმინისტრაციუ ერთეულში სპორტდარბაზის რეაბილიტაციას, რომლითაც ისარგებლებს 500 ბენეფიციარი</t>
  </si>
  <si>
    <t>ზუგდიდის მუნიციპალიტეტის ნარაზენის ადმინისტრაციულ ერთეულში, ა. როგავას ქუჩაზე საავტომობილო გზის რეაბილიტაცია</t>
  </si>
  <si>
    <t>რეაბილიტირებული გზით ისარგებლებს ნარაზენის ადმინისტრაციულ ერთეულში, ა. როგავას ქუჩაზე მცხოვრები დაახლოებით 1100 ბენეფიციარი.</t>
  </si>
  <si>
    <t>აღნიშნული პროექტი მოიცავს 3137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ნარაზენის ადმინისტრაციულ ერთეულში ა. როგავას ქუჩაზე მცხოვრები დაახლოებით 1100 ბენეფიციარი.</t>
  </si>
  <si>
    <t>ზუგდიდის მუნიციპალიტეტის ორულუს ადმინისტრაციულ ერთეულში, ნაჭკადუს უბანში საავტომობილო გზის რეაბილიტაცია</t>
  </si>
  <si>
    <t>რეაბილიტირებული გზით ისარგებლებს ორულუს ადმინისტრაციულ ერთეულში, ნაჭკადუს უბანში მცხოვრები დაახლოებით 500 ბენეფიციარი.</t>
  </si>
  <si>
    <t>ორულუს ადმინისტრაციული ერთეული</t>
  </si>
  <si>
    <t>აღნიშნული პროექტი მოიცავს 3112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ორულუს ადმინისტრაციულ ერთეულში ნაჭკადუს უბანში მცხოვრები დაახლოებით 750 ბენეფიციარი.</t>
  </si>
  <si>
    <t>ზუგდიდის მუნიციპალიტეტის დიდინეძის კახათის ადმინისტრაციულ ერთეულში, ცოტნე დადიანის ქუჩაზე საავტომობილო გზის რეაბილიტაცია</t>
  </si>
  <si>
    <t>რეაბილიტირებული გზით ისარგებლებს დიდინეძის კახათის ადმინისტრაციულ ერთეულში, ცოტნე დადიანის ქუჩაზე მცხოვრები დაახლოებით 750 ბენეფიციარი.</t>
  </si>
  <si>
    <t>დიდინეძის კახათის ადმინისტრაციული ერთეული</t>
  </si>
  <si>
    <t>აღნიშნული პროექტი მოიცავს 2500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დიდინეძის კახათის ადმინისტრაციულ ერთეულში ცოტნე დადიანის ქუჩაზე მცხოვრები დაახლოებით 750 ბენეფიციარი.</t>
  </si>
  <si>
    <t>ზუგდიდის მუნიციპალიტეტის ჭითაწყარის ადმინისტრაციულ ერთეულში, ონარიის და მეფრინველეობის დასახლებებში საავტომობილო გზების რეაბილიტაცია</t>
  </si>
  <si>
    <t>რეაბილიტირებული გზით ისარგებლებს ჭითაწყარის ადმინისტრაციულ ერთეულში, ონარიის და მეფრინველეობის დასახლებებში მცხოვრები დაახლოებით 600 ბენეფიციარი.</t>
  </si>
  <si>
    <t>ჭითაწყარის ადმინისტრაციული ერთეული</t>
  </si>
  <si>
    <t>აღნიშნული პროექტი მოიცავს 1050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ჭითაწყარის ადმინისტრაციულ ერთეულში ონარიის და მეფრინველეობის დასახლებებში მცხოვრები დაახლოებით 600 ბენეფიციარი.</t>
  </si>
  <si>
    <t>ზუგდიდის მუნიციპალიტეტის ოფაჩხაფუს ადმინისტრაციულ ერთეულში, საფონიოს უბანში საავტომობილო გზის რეაბილიტაცია</t>
  </si>
  <si>
    <t>რეაბილიტირებული გზით ისარგებლებს ოფაჩხაფუს ადმინისტრაციულ ერთეულში, საფონიოს უბანში მცხოვრები დაახლოებით 500 ბენეფიციარი.</t>
  </si>
  <si>
    <t>ოფაჩხაფუს ადმინისტრაციული ერთეული</t>
  </si>
  <si>
    <t>აღნიშნული პროექტი მოიცავს 700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ოფაჩაფუს ადმინისტრაციულ ერთეულში საფონიოს უბანში მცხოვრები დაახლოებით 500 ბენეფიციარი.</t>
  </si>
  <si>
    <t>ზუგდიდის მუნიციპალიტეტის დიდინეძის ადმინისტრაციულ ერთეულში, სამაქაცარიოს უბანში (სასაფლაომდე მისასვლელი გზა) საავტომობილო გზის რეაბილიტაცია</t>
  </si>
  <si>
    <t>რეაბილიტირებული გზით ისარგებლებს დიდინეძის ადმინისტრაციულ ერთეულში, სამაქაცარიოს უბანში (სასაფლაომდე მისასვლელი გზა) მცხოვრები დაახლოებით 500 ბენეფიციარი.</t>
  </si>
  <si>
    <t>დიდინეძის ადმინისტრაციული ერთეული</t>
  </si>
  <si>
    <t>აღნიშნული პროექტი მოიცავს 2600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დიდინეძის ადმინისტრაციულ ერთეულში სამაქაცარიოს უბანში (სასაფლაომდე მისასვლელი გზა) მცხოვრები დაახლოებით 500 ბენეფიციარი.</t>
  </si>
  <si>
    <t>ზუგდიდის მუნიციპალიტეტის დარჩელის ადმინისტრაციულ ერთეულში, კუნოშის უბანში (კოსტავას ქუჩა) საავტომობილო გზის რეაბილიტაცია</t>
  </si>
  <si>
    <t>რეაბილიტირებული გზით ისარგებლებს დარჩელის ადმინისტრაციულ ერთეულში, კუნოშის უბანში (კოსტავას ქუჩა) ცხოვრები დაახლოებით 1200 ბენეფიციარი.</t>
  </si>
  <si>
    <t>დარჩელის ადმინისტრაციული ერთეული</t>
  </si>
  <si>
    <t>აღნიშნული პროექტი მოიცავს 1950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დარჩელის ადმინისტრაციულ ერთეულში კუნოშის უბანში (კოსტავას ქუჩა) მცხოვრები დაახლოებით 1200 ბენეფიციარი.</t>
  </si>
  <si>
    <t>ზუგდიდის მუნიციპალიტეტის განმუხურის ადმინისტრაციულ ერთეულში, ჭაფანძეების უბანში (თამარ მეფის ქუჩა) საავტომობილო გზის რეაბილიტაცია</t>
  </si>
  <si>
    <t>რეაბილიტირებული გზით ისარგებლებს ანმუხურის ადმინისტრაციულ ერთეულში, ჭაფანძეების უბანში (თამარ მეფის ქუჩა) მცხოვრები დაახლოებით 500 ბენეფიციარი.</t>
  </si>
  <si>
    <t>განმუხურის ადმინისტრაციული ერთეული</t>
  </si>
  <si>
    <t>აღნიშნული პროექტი მოიცავს 1670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განმუხურის ადმინისტრაციულ ერთეულში ჭაფანძეების უბანში (თამარ მეფის ქუჩა) მცხოვრები დაახლოებით 500 ბენეფიციარი.</t>
  </si>
  <si>
    <t>ზუგდიდის მუნიციპალიტეტის ორულუს ადმინისტრაციულ ერთეულში, ჭყონკაკუტის (ჭავჭავაძის ქუჩა) საავტომობილო გზის რეაბილიტაცია</t>
  </si>
  <si>
    <t>რეაბილიტირებული გზით ისარგებლებს ორულუს ადმინისტრაციულ ერთეულში, ჭყონკაკუტის (ჭავჭავაძის ქუჩა) მცხოვრები დაახლოებით 600 ბენეფიციარი.</t>
  </si>
  <si>
    <t>აღნიშნული პროექტი მოიცავს 3350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ორულუს ადმინისტრაციულ ერთეულში ჭყონკაკუტის უბანში (ჭავჭავაძის ქუჩა) მცხოვრები დაახლოებით 600 ბენეფიციარი.</t>
  </si>
  <si>
    <t>ახალაბასთუმნის ადმინისტრაციულ ერთეულში კოსტავას, ლესელიძის ქუჩის მონაკვეთზე და თბილისის ქუჩებზე საავტომობილო გზების რეაბილიტაცია</t>
  </si>
  <si>
    <t>რეაბილიტირებული გზით ისარგებლებს ახალაბასთუმნის ადმინისტრაციულ ერთეულში კოსტავას, ლესელიძის ქუჩის მონაკვეთზე და თბილისის ქუჩებზე მცხოვრები დაახლოებით 2000 ბენეფიციარი.</t>
  </si>
  <si>
    <t>ახალაბასთუმნის ადმინისტრაციული ერთეული</t>
  </si>
  <si>
    <t>აღნიშნული პროექტი მოიცავს 1870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ახალაბასთუმნის ადმინისტრაციულ ერთეულში კოსტავას, ლესელიძის და თბილისის ქუჩებზე მცხოვრები დაახლოებით 2000 ბენეფიციარი.</t>
  </si>
  <si>
    <t>ზუგდიდის მუნიციპალიტეტის ნარაზენის ადმინისტრაციულ ერთეულში, საკალანდიოს უბანში (გურამიშვილის ქუჩა) საავტომობილო გზის რეაბილიტაცია</t>
  </si>
  <si>
    <t>რეაბილიტირებული გზით ისარგებლებს ნარაზენის ადმინისტრაციულ ერთეულში საკალანდიოს უბანში (გურამიშვილის ქუჩა) მცხოვრები დაახლოებით 1000 ბენეფიციარი.</t>
  </si>
  <si>
    <t>აღნიშნული პროექტი მოიცავს 1450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ნარაზენის ადმინისტრაციულ ერთეულში საკალანდიოს უბანში (გურამიშვილის ქუჩა) მცხოვრები დაახლოებით 1000 ბენეფიციარი.</t>
  </si>
  <si>
    <t>ზუგდიდის მუნიციპალიტეტის რუხის ადმინისტრაციულ ერთეულში, 9 აპრილის ქუჩაზე (საჭკადუოს უბანი) საავტომობილო გზის საფარის სარეაბილიტაციო სამუშაოები</t>
  </si>
  <si>
    <t>რეაბილიტირებული გზით ისარგებლებს რუხის ადმინისტრაციულ ერთეულში, 9 აპრილის ქუჩაზე მცხოვრები დაახლოებით 500 ბენეფიციარი.</t>
  </si>
  <si>
    <t>აღნიშნული პროექტი მოიცავს 2152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რუხის ადმინისტრაციულ ერთეულში, 9 აპრილის ქუჩაზე მცხოვრები დაახლოებით 500 ბენეფიციარი.</t>
  </si>
  <si>
    <t>ზუგდიდის მუნიციპალიტეტის რუხის ადმინისტრაციულ ერთეულში, დუტუ მეგრელის ქუჩაზე გზის საფარის სარეაბილიტაციო სამუშაოები</t>
  </si>
  <si>
    <t>რეაბილიტირებული გზით ისარგებლებს რუხის ადმინისტრაციულ ერთეულში, დუტუ მეგრელის ქუჩაზე მცხოვრები დაახლოებით 250 ბენეფიციარი.</t>
  </si>
  <si>
    <t>აღნიშნული პროექტი მოიცავს 630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რუხის ადმინისტრაციულ ერთეულში, დუტუ მეგრელის ქუჩაზე მცხოვრები დაახლოებით 250 ბენეფიციარი.</t>
  </si>
  <si>
    <t>ზუგდიდის მუნიციპალიტეტის კოკის ადმინისტრაციულ ერთეულში, ნალიმას უბანში საავტომობილო გზის საფარის სარეაბილიტაციო სამუშაოები</t>
  </si>
  <si>
    <t>რეაბილიტირებული გზით ისარგებლებს კოკის ადმინისტრაციულ ერთეულში, ნალიმას უბანში მცხოვრები დაახლოებით 1200 ბენეფიციარი.</t>
  </si>
  <si>
    <t>კოკის ადმინისტრაციული ერთეული</t>
  </si>
  <si>
    <t>აღნიშნული პროექტი მოიცავს 1476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კოკის ადმინისტრაციულ ერთეულში, ნალიმას უბანში მცხოვრები დაახლოებით 1200 ბენეფიციარი.</t>
  </si>
  <si>
    <t>ახალაბასთუმნის ადმინისტრაციულ ერთეულში ზვიად გამსახურდიას და მარო მაყაშვილის ქუჩებზე საავტომობილო გზის რეაბილიტაცია</t>
  </si>
  <si>
    <t>რეაბილიტირებული გზით ისარგებლებს ახალაბასთუმნის ადმინისტრაციულ ერთეულში, გამსახურდიას და მარო მაყაშვილის ქუჩებზე მცხოვრები დაახლოებით 2000 ბენეფიციარი.</t>
  </si>
  <si>
    <t>ახალაბასთმნის ადმინისტრაციული ერთეული</t>
  </si>
  <si>
    <t>აღნიშნული პროექტი მოიცავს 1400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ახალაბასთუმნის ადმინისტრაციულ ერთეულში, გამსახურდიას და მარო მაყაშვილის ქუჩებზე მცხოვრები დაახლოებით 2000 ბენეფიციარი.</t>
  </si>
  <si>
    <t>განმუხურის ადმინისტრაციულ ერთეულში ტაბიძის ქუჩაზე საავტომობილო გზის რეაბილიტაცია</t>
  </si>
  <si>
    <t>რეაბილიტირებული გზით ისარგებლებს განმუხურის ადმინისტრაციულ ერთეულში, ტაბიძის ქუჩაზე მცხოვრები დაახლოებით 500 ბენეფიციარი.</t>
  </si>
  <si>
    <t>აღნიშნული პროექტი მოიცავს 600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განმუხურის ადმინისტრაციულ ერთეულში, ტაბიძის ქუჩაზე მცხოვრები დაახლოებით 500 ბენეფიციარი.</t>
  </si>
  <si>
    <t>ორსანტია-დარჩელის ადმინისტრაციული ერთეულების დამაკავშირებელი საავტომობილო გზის რეაბილიტაცია</t>
  </si>
  <si>
    <t>რეაბილიტირებული გზით ისარგებლებს ორსანტია-დარჩელის ადმინისტრაციული ერთეულების დამაკავშირებელ საავტომობილო გზაზე მცხოვრები დაახლოებით 300 ბენეფიციარი.</t>
  </si>
  <si>
    <t>აღნიშნული პროექტი მოიცავს 1100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ორსანტია-დარჩელის ადმინისტრაციული ერთეულების დამაკავშირებელ საავტომობილო გზაზე მცხოვრები დაახლოებით 300 ბენეფიციარი.</t>
  </si>
  <si>
    <t>ქ. ზუგდიდში, მიხეილ ჯავახიშვილის, წაღვერის და პეტრე ჩაიკოვსკის ქუჩებზე საავტომობილო გზის საფარის სარეაბილიტაციო სამუშაოები</t>
  </si>
  <si>
    <t>რეაბილიტირებული გზით ისარგებლებს მაცხოვრისკარის ადმინისტრაციულ ერთეულში, ჯავახიშვილის, წაღვერის და პეტრე ჩაიკოვსკის ქუჩებზე მცხოვრები დაახლოებით 2500 ბენეფიციარი.</t>
  </si>
  <si>
    <t>აღნიშნული პროექტი მოიცავს 840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მაცხოვრისკარის ადმინისტრაციულ ერთეულში ჯავახიშვილის, წაღვერის და პეტრე ჩაიკოვსკის ქუჩებზე მცხოვრები დაახლოებით 2500 ბენეფიციარი.</t>
  </si>
  <si>
    <t>ზუგდიდის მუნიციპალიტეტის ინგირის ადმინისტრაციულ ერთეულში გალაქტიონ ტაბიძის ქუჩაზე საავტომობილო გზის საფარის სარეაბილიტაციო სამუშაოები</t>
  </si>
  <si>
    <t>რეაბილიტირებული გზით ისარგებლებს ინგირის ადმინისტრაციულ ერთეულში, გალაქტიონ ტაბიძის ქუჩაზე მცხოვრები დაახლოებით 500 ბენეფიციარი.</t>
  </si>
  <si>
    <t>აღნიშნული პროექტი მოიცავს 1605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ინგირის ადმინისტრაციულ ერთეულში ტაბიძის ქუჩაზე მცხოვრები დაახლოებით 500 ბენეფიციარი.</t>
  </si>
  <si>
    <t>12.3. ადგილობრივ საჭიროებათა გათვალისწინებით, რეგიონში მრავალპროფილიანი პროფესიული გადამზადების ცენტრების შექმნა</t>
  </si>
  <si>
    <t>ზუგდიდის მუნიციპალიტეტის ზედაეწერის ადმინისტრაციულ ერთეულში მდებარე საზოგადოებრივი დანიშნულების შენობა-ნაგებობების სახურავის სარეაბილიტაციო სამუშაოები</t>
  </si>
  <si>
    <t>რეაბილიტირებული შენობით ისარგებლებს შენობაში განთავსებული დაახლოებით 300 ბენეფიციარი</t>
  </si>
  <si>
    <t xml:space="preserve">აღნიშნული პროექტი ითვალისწინებს 1165 მ² შენობის სახურავის რეაბილიტაციას, </t>
  </si>
  <si>
    <t>ქ. ზუგდიდში, ტაშკენტის ქუჩაზე, ტაშკენტის ქუჩის I შესახვევში და ონერ შენგელიას ქუჩაზე საავტომობილო გზის საფარის სარეაბილიტაციო სამუშაოები</t>
  </si>
  <si>
    <t>რეაბილიტირებული გზით ისარგებლებს ტაშკენტის ქუჩაზე, ტაშკენტის ქუჩის I შესახვევში და ონერ შენგელიას ქუჩაზე მცხოვრები დაახლოებით 500 ბენეფიციარი.</t>
  </si>
  <si>
    <t>პროექტის სრული ღირებულება შეადგენს 636 926 ლარს.  პროექტი ითვალისწინებს 1101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</si>
  <si>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რუხის ადმინისტრაციულ ერთეულში, ლევან II დადიანის ქუჩაზე საავტომობილო გზის საფარის სარეაბილიტაციო სამუშაოები</t>
  </si>
  <si>
    <t>რეაბილიტირებული გზით ისარგებლებს რუხის ადმინისტრაციულ ერთეულში, ლევან II დადიანის ქუჩაზე მცხოვრები დაახლოებით 200 ბენეფიციარი.</t>
  </si>
  <si>
    <t>პროექტის სრული ღირებულება შეადგენს 758 068 ლარს.  პროექტი ითვალისწინებს 1132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</si>
  <si>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ცაცხვის ადმინისტრაციულ ერთეულში, რჩეულიშვილის ქუჩაზე საავტომობილო გზის საფარის სარეაბილიტაციო სამუშაოები</t>
  </si>
  <si>
    <t>რეაბილიტირებული გზით ისარგებლებს ცაცხვის ადმინისტრაციულ ერთეულში, რჩეულიშვილის ქუჩაზე მცხოვრები დაახლოებით 300 ბენეფიციარი.</t>
  </si>
  <si>
    <t>ცაცხვის ადმინისტრაციული ერთეული</t>
  </si>
  <si>
    <t>559 674</t>
  </si>
  <si>
    <t>პროექტის სრული ღირებულება შეადგენს 559 674 ლარს.  პროექტი ითვალისწინებს 784 გრძ. მეტრზე საავტომობილო გზისა და მისი შემადგენელი ნაწილების რეაბილიტაციას.</t>
  </si>
  <si>
    <t>2.7. ურბანული ინფრასტრუქტურის განვითარება, მუნიციპალური ცენტრების ცენტრების ინფრასტრუქტურული იერსახის გაუმჯობესება და არქიტექტურულ-სამშენებლო სფეროს რეგულირების ქმედითი სისტემის ჩამოყალიბება.</t>
  </si>
  <si>
    <t>ზუგდიდის მუნიციპალიტეტის ქ. ზუგდიდის ენგურის ადმინისტრაციულ ერთეულში, ჯანაშიას ქ. N8-ში მდებარე მრავალბინიანი საცხოვრებელი სახლის ეზოს კეთილმოწყობის სამუშაოები</t>
  </si>
  <si>
    <t>კეთილმოწყობილი ეზოთი ისარგებლებს ჯანაშიას ქ. N8-ში მდებარე მრავალბინიანი საცხოვრებელი სახლის მაცხოვრებლები, დაახლოებით 150 ბენეფიციარი</t>
  </si>
  <si>
    <t>ენგურის ადმინისტრაციული ერთეული</t>
  </si>
  <si>
    <t>პროექტის სრული ღირებულება შეადგენს 126 303 ლარს.  პროექტი ითვალისწინებს ჯანაშიას ქ. N8-ში მდებარე მრავალბინიანი საცხოვრებელი სახლის ეზოს კეთილმოწყობის სამუშაოების განხორციელებას</t>
  </si>
  <si>
    <t>2:  საბაზისო ინფრასტრუქტურის გაუმჯობესება</t>
  </si>
  <si>
    <t>2.7. • ურბანული ინფრასტუქტურის განვითარება; მუნიციპალური ცენტრების ინფრასტრუქტურული იერსახის გაუმჯობესება და არქიტექტურულ-სამშენებლო სფეროს რეგულირების ქმედითი სისტემის ჩამოყალიბება.</t>
  </si>
  <si>
    <t>ზუგდიდის მუნიციპალიტეტის რიყეს ადმინისტრაციულ ერთეულში, სპორტული სატრენაჟორო მოედნის მოწყობის სამუშაოები</t>
  </si>
  <si>
    <t>ახლადმოწყობილი სპორტული სივრცე ხელს სეუწყობს მოსახლეობაში ჯანმრთელი ცხოვრების წესის დანერგვასა და განვითარებას</t>
  </si>
  <si>
    <t>რიყეს ადმინისტრაციული ერთეული</t>
  </si>
  <si>
    <t>56 499</t>
  </si>
  <si>
    <t>პროექტი ითვალისწინებს რიყეს ადმინისტრაციულ ერთეულში, სოფლის ცენტრში ახალი სატრენაჯორო სივრცის მოწყობას</t>
  </si>
  <si>
    <t>ქ.ზუგდიდში ცოტნე დადიანის ქუჩაზე მდებარე მრავალბინიანი საცხოვრებელი სახლების ეზოში არსებული საკანალიზაციო სისტემის სარეაბილიტაციო სამუშაოები</t>
  </si>
  <si>
    <t>რეაბილიტირებული წყალარინების ქსელით ისარგებლებს ქ. ზუგდიდში ცოტნე დადიანის ქუჩაზე მრავალბინიან საცხოვრებელ სახლებში მცხოვრები დაახლოებით 1500 ბენეფიციარი</t>
  </si>
  <si>
    <t>ქ. ოდიშის ადმინისტრაციული ერთეული</t>
  </si>
  <si>
    <t>პროექტი ითვალისწინებს ცოტნე დადიანის ქუჩაზე მდებარე მრავალბინიანი საცხოვრებელი სახლებისათვის ახალი წყალარინების ქსელის მოწყობას</t>
  </si>
  <si>
    <t>ზუგდიდის მუნიციპალიტეტის აბასთუმნის ადმინისტრაციულ ერთეულში, კონდრატე თათარაშვილის ქუჩაზე საგზაო ინფრასტრუქტურის სარეაბილიტაციო სამუშაოები</t>
  </si>
  <si>
    <t>რეაბილიტირებული გზით ისარგებლებს აბასთუმნის ადმინისტრაციულ ერთეულში, კონდრატე თათარაშვილის ქუჩაზე მცხოვრები დაახლოებით 200 ბენეფიციარი.</t>
  </si>
  <si>
    <t>პროექტის სრული ღირებულება შეადგენს 983398 ლარს.  პროექტი ითვალისწინებს 1431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</si>
  <si>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ჭაქვინჯის ადმინისტრაციულ ერთეულში, დიდობერას უბანში წყალმომარაგების მოწყობის სამუშაოები</t>
  </si>
  <si>
    <t>რეაბილიტირებული წყალმომარაგების ქსელით ისარგებლებს ჭაქვინჯის ადმინისტრაციულ ერთეულში, დიდობერას უბანში მცხოვრები დაახლოებით 80 ბენეფიციარი</t>
  </si>
  <si>
    <t>343 635</t>
  </si>
  <si>
    <t>პროექტი ითვალისწინებს ჭაქვინჯის ადმინისტრაციულ ერთეულში, დიდობერას უბანში მცხოვრები 19 ოჯახისათვის წყალმომარაგების ქსელის მოწყობას</t>
  </si>
  <si>
    <t>ზუგდიდის მუნიციპალიტეტის ინგირის ადმინისტრაციულ ერთეულში, სანიაღვრე სისტემების მოწყობა-რეაბილიტაციის სამუშაოები</t>
  </si>
  <si>
    <t>რეაბილიტირებული 8130 გრძ.მ.-მდე სანიაღვრე არხი. მოსახლეობის დაცვა წყალდიდობისა და წყალმოვარდნებისაგან</t>
  </si>
  <si>
    <t>პროექტი ითვალისწინებს ინგირის ადმინისტრაციულ ერთეულის ტერიტორიაზე არსებული სანიაღვრე არხების რეაბილიტაციას და ახალი წყალგამტარი არხებისა და სანიაღვრე სისტემების მოწყობას</t>
  </si>
  <si>
    <t>1. საჯარო ხელისუფლების შესაძლებლობების განვითარება</t>
  </si>
  <si>
    <t>1.4 • სოფლებსა და დაბებში თანამედროვე ტიპის სერვისცენტრების შექმნის ხელშეწყობა</t>
  </si>
  <si>
    <t>ზუგდიდის მუნიციპალიტეტის რუხის ადმინისტრაციულ ერთეულში, იძულებით გადაადგილებულ პირთა საინფორმაციო-საკონსულტაციო ცენტრის მშენებლობის სამუშაოები</t>
  </si>
  <si>
    <t>ახლადაშენებული შენობა-ნაგებობით ისარგებლებენ იძლებით გადაადგილებული პირები, დაახლოებით 500 ბენეფიციარი</t>
  </si>
  <si>
    <t>პროექტი ითვალისწინებს რუხის ადმინისტრაციულ ერთეულში იძულებით გადაადგილებულ პირთათვის ახალი საინფორმაციო-საკონსულტაციო ცენტრის მშენებლობას</t>
  </si>
  <si>
    <t>ქ. ზუგდიდში, ტერენტი გრანელისა და ზუტნერის ქუჩაზე საგზაო ინფრასტრუქტურის სარეაბილიტაციო სამუშაოები</t>
  </si>
  <si>
    <t>რეაბილიტირებული გზით ისარგებლებს ქალაქ ზუგდიდში ტერენტი გრანელისა და ზუტნერის ქუჩაზე მცხოვრები დაახლოებით 700 ბენეფიციარი.</t>
  </si>
  <si>
    <t>პროექტის სრული ღირებულება შეადგენს 911 672 ლარს.  პროექტი ითვალისწინებს 1030 გრძ. მეტრზე საავტომობილო გზისა და მისი შემადგენელი ნაწილების რეაბილიტაციას.</t>
  </si>
  <si>
    <t>ქ. ზუგდიდში, ტიციან ტაბიძის ქუჩაზე სანიაღვრე არხის სარეაბილიტაციო სამუშაოები</t>
  </si>
  <si>
    <t>რეაბილიტირებული 940 გრძ.მ. სანიაღვრე არხი. მოსახლეობის დაცვა წყალდიდობისა და წყალმოვარდნებისაგან</t>
  </si>
  <si>
    <t>პროექტი ითვალისწინებს ქ. ზუგდიდში ტაბიძის ქუჩაზე გამავალი სანიაღვრე არხის რეაბილიტაციას 940 გრძ. მეტრზე</t>
  </si>
  <si>
    <t>ქ. ზუგდიდში, ალექსანდრე ყაზბეგის ქუჩაზე სანიაღვრე არხის სარეაბილიტაციო სამუშაოები</t>
  </si>
  <si>
    <t>რეაბილიტირებული 400 გრძ.მ. სანიაღვრე არხი. მოსახლეობის დაცვა წყალდიდობისა და წყალმოვარდნებისაგან</t>
  </si>
  <si>
    <t>პროექტი ითვალისწინებს ქ. ზუგდიდში ალექსანდრე ყაზბეგის ქუჩაზე გამავალი სანიაღვრე არხის რეაბილიტაციას 400 გრძ. მეტრზე</t>
  </si>
  <si>
    <t>ზუგდიდის მუნიციპალიტეტის ნაცატუს ადმინისტრაციულ ერთეულში, სათოლორაიოს უბანში წყალმომარაგების მოწყობის სამუშაოები</t>
  </si>
  <si>
    <t>რეაბილიტირებული წყალმომარაგების ქსელით ისარგებლებს ნაცატუს ადმინისტრაციულ ერთეულში, სათოლორაიოს უბანში მცხოვრები დაახლოებით 200 ბენეფიციარი</t>
  </si>
  <si>
    <t>ნაცატუს ადმინისტრაციული ერთეული</t>
  </si>
  <si>
    <t>პროექტი ითვალისწინებს სათოლორაიოს უბანში ჭაბურღილისა და ჭაბურღილიდან სადაწნეო ავზამდე მილის მოწყობას</t>
  </si>
  <si>
    <t>ზუგდიდის მუნიციპალიტეტის ჭკადუაშის ადმინისტრაციულ ერთეულში, აღმაშენებლის ქუჩაზე საავტომობილო გზის საფარის სარეაბილიტაციო სამუშაოები</t>
  </si>
  <si>
    <t>რეაბილიტირებული გზით ისარგებლებს შკადუაშის ადმინისტრაციულ ერთეულში, აღმაშენებლის ქუჩაზე მცხოვრები დაახლოებით 300 ბენეფიციარი.</t>
  </si>
  <si>
    <t>ჭკადუაშის ადმინისტრაციული ერთეული</t>
  </si>
  <si>
    <t>პროექტის სრული ღირებულება შეადგენს 1 257 528 ლარს.  პროექტი ითვალისწინებს 1870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</si>
  <si>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ზედაეწერის ადმინისტრაციულ ერთეულში, წერეთლის და იაშვილის ქუჩებზე საავტომობილო გზის საფარის სარეაბილიტაციო სამუშაოები</t>
  </si>
  <si>
    <t>რეაბილიტირებული გზით ისარგებლებს ზედაეწერის ადმინისტრაციულ ერთეულში, წერეთლის და იაშვილის ქუჩაზე მცხოვრები დაახლოებით 600 ბენეფიციარი.</t>
  </si>
  <si>
    <t>პროექტის სრული ღირებულება შეადგენს 1 298 291 ლარს.  პროექტი ითვალისწინებს 2300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</si>
  <si>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ოქტომბერის ადმინისტრაციულ ერთეულში, დავით გურამიშვილის ქუჩაზე მდებარე მრავალბინიანი საცხოვრებელი სახლების (დევნილთა დასახლება) ეზოების კეთილმოწყობის სამუშაოები</t>
  </si>
  <si>
    <t>კეთილმოწყობილი ეზოთი ისარგებლებს ოქტომბერის ადმინისტრაციულ ერთეულში, დავით გურამიშვილის ქუჩაზე მდებარე მრავალბინიანი საცხოვრებელი სახლების მაცხოვრებლები დაახლოებით 350 ბენეფიციარი</t>
  </si>
  <si>
    <t>პროექტის სავარაუდო ღირებულება შეადგენს 300 000 ლარს. პროექტი ითვალისწინებს ოქტომბერის ადმინისტრაციულ ერთეულში, დავით გურამიშვილის ქუჩაზე მდებარე 2 მრავალბინიანი საცხოვრებელი სახლის ეზოს კეთილმოწყობას</t>
  </si>
  <si>
    <t>ზუგდიდის მუნიციპალიტეტის დარჩელის ადმინისტრაციულ ერთეულში, საკერზაიოს უბანში, იაკობ გოგებაშვილის ქუჩაზე საავტომობილო გზის საფარის სარეაბილიტაციო სამუშაოები</t>
  </si>
  <si>
    <t>რეაბილიტირებული გზით ისარგებლებს დარჩელის ადმინისტრაციულ ერთეულში, საკერზაიოს უბანში, იაკობ გოგებაშვილის ქუჩაზე მცხოვრები დაახლოებით 500 ბენეფიციარი.</t>
  </si>
  <si>
    <t>პროექტის სრული სავარაუდო ღირებულება შეადგენს 745 263 ლარს.  პროექტი ითვალისწინებს 1167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</si>
  <si>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ჯუმის ადმინისტრაციულ ერთეულში, შოთა დარასელიას ქუჩაზე საავტომობილო გზის საფარის სარეაბილიტაციო სამუშაოები</t>
  </si>
  <si>
    <t>რეაბილიტირებული გზით ისარგებლებს ჯუმის ადმინისტრაციულ ერთეულში, შოთა დარასელიას ქუჩაზე  მცხოვრები დაახლოებით 500 ბენეფიციარი.</t>
  </si>
  <si>
    <t>ჯუმის ადმინისტრაციული ერთეული</t>
  </si>
  <si>
    <t>პროექტის სრული სავარაუდო ღირებულება შეადგენს 1 170 828 ლარს.  პროექტი ითვალისწინებს 1256 გრძ. მეტრზე საავტომობილო გზისა და მისი შემადგენელი ნაწილების რეაბილიტაციას.</t>
  </si>
  <si>
    <t>ქ. ზუგდიდში ამბროსი ხელაიას ქუჩაზე საავტომობილო გზის საფარის სარეაბილიტაციო სამუშაოები</t>
  </si>
  <si>
    <t>რეაბილიტირებული გზით ისარგებლებს ქ. ზუგდიდში ამბროსი ხელაიას ქუჩაზე მცხოვრები დაახლოებით 200 ბენეფიციარი.</t>
  </si>
  <si>
    <t>პროექტის სრული ღირებულება შეადგენს 327 545 ლარს.  პროექტი ითვალისწინებს 291 გრძ. მეტრზე საავტომობილო გზისა და მისი შემადგენელი ნაწილების რეაბილიტაციას.</t>
  </si>
  <si>
    <t>ქ. ზუგდიდში ნიშნიანიძის ქუჩაზე საავტომობილო გზის საფარის სარეაბილიტაციო სამუშაოები</t>
  </si>
  <si>
    <t>რეაბილიტირებული გზით ისარგებლებს ქ. ზუგდიდში ნიშნიანიძის ქუჩაზე მცხოვრები დაახლოებით 150 ბენეფიციარი.</t>
  </si>
  <si>
    <t>პროექტის სრული ღირებულება შეადგენს 200 310 ლარს.  პროექტი ითვალისწინებს 280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</si>
  <si>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დარჩელის ადმინისტრაციულ ერთეულში, ცოტნე დადიანის ქუჩაზე საავტომობილო გზის საფარის სარეაბილიტაციო სამუშაოები</t>
  </si>
  <si>
    <t>რეაბილიტირებული გზით ისარგებლებს დარჩელის ადმინისტრაციულ ერთეულში, ცოტნე დადიანის ქუჩაზე  მცხოვრები დაახლოებით 400 ბენეფიციარი.</t>
  </si>
  <si>
    <t>პროექტის სრული სავარაუდო ღირებულება შეადგენს 403 009 ლარს.  პროექტი ითვალისწინებს 554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</si>
  <si>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ინგირის ადმინისტრაციულ ერთეულში, დავით გურამიშვილის ქუჩაზე საავტომობილო გზის საფარის სარეაბილიტაციო სამუშაოები</t>
  </si>
  <si>
    <t>რეაბილიტირებული გზით ისარგებლებს ინგირის ადმინისტრაციულ ერთეულში, დავით გურამიშვილის ქუჩაზე მცხოვრები დაახლოებით 700 ბენეფიციარი.</t>
  </si>
  <si>
    <t>პროექტის სავარაუდო ღირებულება შეადგენს 800 000 ლარს. პროექტი ითვალისწინებს 1440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</si>
  <si>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ინგირის ადმინისტრაციულ ერთეულში, 9 აპრილის და 9 აპრილის ქუჩის III შესახვევში საავტომობილო გზის საფარის სარეაბილიტაციო სამუშაოები</t>
  </si>
  <si>
    <t>რეაბილიტირებული გზით ისარგებლებს ინგირის ადმინისტრაციულ ერთეულში, 9 აპრილის და 9 აპრილის ქუჩის III შესახვევში მცხოვრები დაახლოებით 1000 ბენეფიციარი.</t>
  </si>
  <si>
    <t>პროექტის სრული სავარაუდო ღირებულება შეადგენს 1 100 000 ლარს.  პროექტი ითვალისწინებს 1380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</si>
  <si>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რუხის ადმინისტრაციულ ერთეულში ჟიული შარტავას ქუჩაზე და ჟიული შარტავას ქუჩის N1 ჩიხში საავტომობილო გზის საფარის სარეაბილიტაციო სამუშაოები</t>
  </si>
  <si>
    <t>რეაბილიტირებული გზით ისარგებლებს რუხის ადმინისტრაციულ ერთეულში ჟიული შარტავას ქუჩაზე და ჟიული შარტავას ქუჩის N1 ჩიხში მცხოვრები დაახლოებით 400 ბენეფიციარი.</t>
  </si>
  <si>
    <t>პროექტის სავარაუდო ღირებულება შეადგენს 545 506 ლარს. პროექტი ითვალისწინებს 930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</si>
  <si>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ანაკლიის ადმინისტრაციულ ერთეულში ილია ჭავჭავაძის ქუჩაზე საავტომობილო გზის საფარის სარეაბილიტაციო სამუშაოები</t>
  </si>
  <si>
    <t>რეაბილიტირებული გზით ისარგებლებს ანაკლიის ადმინისტრაციულ ერთეულში ილია ჭავჭავაძის ქუჩაზე მცხოვრები დაახლოებით 200 ბენეფიციარი.</t>
  </si>
  <si>
    <t>ანაკლიის ადმინისტრაციული ერთეული</t>
  </si>
  <si>
    <t>პროექტის სავარაუდო ღირებულება შეადგენს 348 869 ლარს. პროექტი ითვალისწინებს 780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</si>
  <si>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კახათის ადმინისტრაციულ ერთეულში სამეგრელოს ქუჩაზე საავტომობილო გზის საფარის სარეაბილიტაციო სამუშაოები</t>
  </si>
  <si>
    <t>რეაბილიტირებული გზით ისარგებლებს კახათის ადმინისტრაციულ ერთეულში სამეგრელოს ქუჩაზე მცხოვრები დაახლოებით 500 ბენეფიციარი.</t>
  </si>
  <si>
    <t>პროექტის სრული სავარაუდო ღირებულება შეადგენს 1 192 188 ლარს.  პროექტი ითვალისწინებს 1937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</si>
  <si>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დავითიანის ადმინისტრაციულ ერთეულში თავისუფლების და გამარჯვების ქუჩებზე საავტომობილო გზის საფარის სარეაბილიტაციო სამუშაოები</t>
  </si>
  <si>
    <t>რეაბილიტირებული გზით ისარგებლებს დავითიანის ადმინისტრაციულ ერთეულში თავისუფლების და გამარჯვების ქუჩებზე მცხოვრები დაახლოებით 400 ბენეფიციარი.</t>
  </si>
  <si>
    <t>დავითიანის ადმინისტრაციული ერთეული</t>
  </si>
  <si>
    <t>პროექტის სრული სავარაუდო ღირებულება შეადგენს 1 146 012 ლარს.  პროექტი ითვალისწინებს 1820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</si>
  <si>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დარჩელის და ოქტომბრის ადმინისტრაციულ ერთეულებში გრიგოლ რობაქიძის და ვალიკო მეუნარგიას ქუჩებზე საავტომობილო გზის საფარის სარეაბილიტაციო სამუშაოები</t>
  </si>
  <si>
    <t>რეაბილიტირებული გზით ისარგებლებს დარჩელის და ოქტომბრის ადმინისტრაციულ ერთეულებში გრიგოლ რობაქიძის და ვალიკო მეუნარგიას ქუჩებზე მცხოვრები დაახლოებით 800 ბენეფიციარი.</t>
  </si>
  <si>
    <t>დარჩელის და ოქტომბრის ადმინისტრაციული ერთეულები</t>
  </si>
  <si>
    <t xml:space="preserve">პროექტის სრული სავარაუდო ღირებულება შეადგენს 1 400 770 ლარს.  პროექტი ითვალისწინებს 2230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</si>
  <si>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ცაცხვის ადმინისტრაციულ ერთეულში, თბილისის ქუჩის V ჩიხში, საავტომობილო გზის საფარის სარეაბილიტაციო სამუშაოები</t>
  </si>
  <si>
    <t>რეაბილიტირებული გზით ისარგებლებს ცაცხვის ადმინისტრაციულ ერთეულში, თბილისის ქუჩის V ჩიხში მცხოვრები დაახლოებით 100 ბენეფიციარი.</t>
  </si>
  <si>
    <t xml:space="preserve">პროექტის სრული სავარაუდო ღირებულება შეადგენს 146 179 ლარს.  პროექტი ითვალისწინებს 270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</si>
  <si>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კორცხელის ადმინისტრაციულ ერთეულში, აკაკი წერეთლის ქუჩის I ჩიხში საავტომობილო გზის საფარის სარეაბილიტაციო სამუშაოები</t>
  </si>
  <si>
    <t>რეაბილიტირებული გზით ისარგებლებს კორცხელის ადმინისტრაციულ ერთეულში, აკაკი წერეთლის ქუჩის I ჩიხში მცხოვრები დაახლოებით 100 ბენეფიციარი.</t>
  </si>
  <si>
    <t>კორცხელის ადმინისტრაციული ერთეული</t>
  </si>
  <si>
    <t xml:space="preserve">პროექტის სრული სავარაუდო ღირებულება შეადგენს 100 500 ლარს.  პროექტი ითვალისწინებს 300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</si>
  <si>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დარჩელის ადმინისტრაციულ ერთეულში, ვიაჩესლავ სექანიას ქუჩაზე საავტომობილო გზის საფარის სარეაბილიტაციო სამუშაოები</t>
  </si>
  <si>
    <t>რეაბილიტირებული გზით ისარგებლებს დარჩელის ადმინისტრაციულ ერთეულში, ვიაჩესლავ სექანიას ქუჩაზე მცხოვრები დაახლოებით 400 ბენეფიციარი.</t>
  </si>
  <si>
    <t xml:space="preserve">პროექტის სრული სავარაუდო ღირებულება შეადგენს 244 550 ლარს.  პროექტი ითვალისწინებს 730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</si>
  <si>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ცაიშის ადმინისტრაციულ ერთეულში, ნოდარ დუმბაძის და ივანე ჯავახიშვილის ქუჩაზე საავტომობილო გზის საფარის სარეაბილიტაციო სამუშაოები</t>
  </si>
  <si>
    <t>რეაბილიტირებული გზით ისარგებლებს ცაიშის ადმინისტრაციულ ერთეულში, ნოდარ დუმბაძის და ივანე ჯავახიშვილის ქუჩაზე მცხოვრები დაახლოებით 500 ბენეფიციარი.</t>
  </si>
  <si>
    <t xml:space="preserve">პროექტის სრული სავარაუდო ღირებულება შეადგენს 385 250 ლარს.  პროექტი ითვალისწინებს 1150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</si>
  <si>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ყულიშკარის ადმინისტრაციულ ერთეულში, იონა მესხის ქუჩაზე საავტომობილო გზის საფარის სარეაბილიტაციო სამუშაოები</t>
  </si>
  <si>
    <t>რეაბილიტირებული გზით ისარგებლებს ყულიშკარის ადმინისტრაციულ ერთეულში, იონა მესხის ქუჩაზე მცხოვრები დაახლოებით 300 ბენეფიციარი.</t>
  </si>
  <si>
    <t>პროექტის სრული სავარაუდო ღირებულება შეადგენს 1 000 000 ლარს.  პროექტი ითვალისწინებს 1520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</si>
  <si>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ყულიშკარის ადმინისტრაციულ ერთეულში, საფიფიოს უბანში წყალმომარაგების ქსელის მოწყობა</t>
  </si>
  <si>
    <t>რეაბილიტირებული წყალმომარაგების ქსელით ისარგებლებს ყულიშკარის ადმინისტრაციულ ერთეულში, საფიფიოს უბანში მცხოვრები დაახლოებით 100 ბენეფიციარი</t>
  </si>
  <si>
    <t>პროექტის სრული ღირებულება შეადგენს 83 000 ლარს.  პროექტი ითვალისწინებს საფიფიოს უბანში ჭაბურღილის და სადაწნეო ავზის მოწყობის სამუშაოებს</t>
  </si>
  <si>
    <t>ზუგდიდის მუნიციპალიტეტის ოქტომბერის ადმინისტრაციულ ერთეულში, შოთა რუსთაველის და ვაჟა-ფშაველას ქუჩებზე საგზაო ინფრასტრუქტურის რეაბილიტაცია</t>
  </si>
  <si>
    <t>რეაბილიტირებული გზით ისარგებლებს ოქტომბერის ადმინისტრაციულ ერთეულში, შოთა რუსთაველის და ვაჟა-ფშაველას ქუჩებზე მცხოვრები დაახლოებით 250 ბენეფიციარი.</t>
  </si>
  <si>
    <t>პროექტის სავარაუდო ღირებულება შეადგენს 1 800 000 ლარს.  პროექტი ითვალისწინებს 2551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</si>
  <si>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ჩხორიას და ჭკადუაშის ადმინისტრაციული ერთეულების დამაკავშირებელი (ზემო ჩხორია, შალვა დადიანის ქუჩა) საავტომობილო გზის საფარის რეაბილიტაცია</t>
  </si>
  <si>
    <t>რეაბილიტირებული გზით ისარგებლებს ჩხორიას ადმინისტრაციულ ერთეულში, შალვა დადიანის ქუჩაზე მცხოვრები დაახლოებით 350 ბენეფიციარი.</t>
  </si>
  <si>
    <t>ჩხორიას ადმინისტრაციული ერთეული</t>
  </si>
  <si>
    <t>პროექტის სრული ღირებულება შეადგენს 2 442 300 ლარს.  პროექტი ითვალისწინებს 3593 გრძ. მეტრზე საავტომობილო გზისა და მისი შემადგენელი ნაწილების რეაბილიტაციას.</t>
  </si>
  <si>
    <t>ჩხორიას ადმინისტრაციულ ერთეულში ეგნატე ფიფიას ქუჩაზე საავტომობილო გზის საფარის რეაბილიტაცია</t>
  </si>
  <si>
    <t>რეაბილიტირებული გზით ისარგებლებს ჩხორიას ადმინისტრაციულ ერთეულში ეგნატე ფიფიას ქუჩაზე მცხოვრები დაახლოებით 250 ბენეფიციარი.</t>
  </si>
  <si>
    <t>პროექტის სრული ღირებულება შეადგენს 692 184 ლარს.  პროექტი ითვალისწინებს 1022 გრძ. მეტრზე საავტომობილო გზისა და მისი შემადგენელი ნაწილების რეაბილიტაციას.</t>
  </si>
  <si>
    <t>ჭკადუაშის ადმინისტრაციულ ერთეულში შოთა რუსთაველის ქუჩის IV ჩიხში საავტომობილო გზის საფარის რეაბილიტაცია</t>
  </si>
  <si>
    <t>რეაბილიტირებული გზით ისარგებლებს ჭკადუაშის ადმინისტრაციულ ერთეულში შოთა რუსთაველის ქუჩის IV ჩიხში მცხოვრები დაახლოებით 50 ბენეფიციარი.</t>
  </si>
  <si>
    <t>პროექტის სრული ღირებულება შეადგენს 274 034 ლარს.  პროექტი ითვალისწინებს 399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</si>
  <si>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ახალაბასთუმნის ადმინისტრაციულ ერთეულში, ახალაბასთუმანი-შამგონას დამაკავშირებელი საავტომობილო გზის საფარის რეაბილიტაცია</t>
  </si>
  <si>
    <t>რეაბილიტირებული გზით ისარგებლებს ახალაბასთუმნის ადმინისტრაციულ ერთეულში, ახალაბასთუმანი-შამგონას დამაკავშირებელი საავტომობილო გზაზე მცხოვრები დაახლოებით 200 ბენეფიციარი.</t>
  </si>
  <si>
    <t>პროექტის სრული ღირებულება შეადგენს 863 878 ლარს.  პროექტი ითვალისწინებს 1603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</si>
  <si>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ოდიშის და ალერტკარის ადმინისტრაციულ ერთეულებში, ოდიშის და ნატო ვაჩნაძის ქუჩებზე საავტომობილო გზის საფარის რეაბილიტაცია</t>
  </si>
  <si>
    <t>რეაბილიტირებული გზით ისარგებლებს ოდიშის და ალერტკარის ადმინისტრაციულ ერთეულებში, ოდიშის და ნატო ვაჩნაძის ქუჩებზე მცხოვრები დაახლოებით 600 ბენეფიციარი.</t>
  </si>
  <si>
    <t>ოდიშის და ალერტკარის ადმინისტრაციული ერთეულები</t>
  </si>
  <si>
    <t>პროექტის სრული ღირებულება შეადგენს 926 713 ლარს.  პროექტი ითვალისწინებს 1447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</si>
  <si>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ჯიხაშკარის ადმინისტრაციულ ერთეულში, გიორგი ჭყონდიდელის ქუჩაზე საგზაო ინფრასტრუქტურის რეაბილიტაცია</t>
  </si>
  <si>
    <t>რეაბილიტირებული გზით ისარგებლებს ჯიხაშკარის ადმინისტრაციულ ერთეულში, გიორგი ჭყონდიდელის ქუჩაზე მცხოვრები დაახლოებით 500 ბენეფიციარი.</t>
  </si>
  <si>
    <t>პროექტის სრული ღირებულება შეადგენს 760 000 ლარს.  პროექტი ითვალისწინებს 1202 გრძ. მეტრზე საავტომობილო გზისა და მისი შემადგენელი ნაწილების რეაბილიტაციას.</t>
  </si>
  <si>
    <t>ქ.ზუგდიდში, ლაღიძის ქუჩაზე არსებული დახურული და ღია ტიპის სანიაღვრე სისტემის რეაბილიტაცია</t>
  </si>
  <si>
    <t>რეაბილიტირებული 1550 გრძ.მ. სანიაღვრე არხი. მოსახლეობის დაცვა წყალდიდობისა და წყალმოვარდნებისაგან</t>
  </si>
  <si>
    <t>პროექტის მთლიანი ღირებულება შეადგენს 605 624 ლარს. პროექტი ითვალისწინებს 1550 გრძ. მეტრზე სანიაღვრე არხის რეაბილიტაციას</t>
  </si>
  <si>
    <t>ზუგდიდის მუნიციპალიტეტის დარჩელის ადმინისტრაციულ ერთეულში, არნანიების უბანში საავტომობილო გზის საფარის რეაბილიტაცია</t>
  </si>
  <si>
    <t>რეაბილიტირებული გზით ისარგებლებს დარჩელის ადმინისტრაციულ ერთეულში, არნანიების უბანში მცხოვრები დაახლოებით 1000 ბენეფიციარი.</t>
  </si>
  <si>
    <t>პროექტის მთლიანი ღირებულება შეადგენს 2 918 219 ლარს. პროექტი ითვალისწინებს 4725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</si>
  <si>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ჭითაწყარის ადმინისტრაციულ ერთეულში, წერეთლის ქუჩაზე საავტომობილო გზის საფარის რეაბილიტაცია</t>
  </si>
  <si>
    <t>რეაბილიტირებული გზით ისარგებლებს ჭითაწყარის ადმინისტრაციულ ერთეულში, წერეთლის ქუჩაზე მცხოვრები დაახლოებით 300 ბენეფიციარი.</t>
  </si>
  <si>
    <t>პროექტის მთლიანი ღირებულება შეადგენს 699 817 ლარს. პროექტი ითვალისწინებს 948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</si>
  <si>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ქ. ზუგდიდის ეგრისის და ენგურის ადმინისტრაციულ ერთეულებში, ილია ვეკუას და თედო სახოკიას ქუჩებზე საგზაო ინფრასტრუქტურის რეაბილიტაცია</t>
  </si>
  <si>
    <t>რეაბილიტირებული გზით ისარგებლებს ქ. ზუგდიდის ეგრისის და ენგურის ადმინისტრაციულ ერთეულებში, ილია ვეკუას და თედო სახოკიას ქუჩებზე მცხოვრები დაახლოებით 2500 ბენეფიციარი.</t>
  </si>
  <si>
    <t>ეგრისის და ენგურის ადმინისტრაციული ერთეულები</t>
  </si>
  <si>
    <t>აგვისტრო</t>
  </si>
  <si>
    <t>პროექტის მთლიანი ღირებულება შეადგენს 4 396 044 ლარს. პროექტი ითვალისწინებს 2994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</si>
  <si>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რიყეს ადმინისტრაციულ ერთეულში, ვახტანგ გორგასალის ქუჩაზე საავტომობილო გზის საფარის რეაბილიტაცია</t>
  </si>
  <si>
    <t>რეაბილიტირებული გზით ისარგებლებს რიყეს ადმინისტრაციულ ერთეულში, ვახტანგ გორგასალის ქუჩაზე მცხოვრები დაახლოებით 800 ბენეფიციარი.</t>
  </si>
  <si>
    <t xml:space="preserve">პროექტის სრული ღირებულება შეადგენს 1 833 038 ლარს.  პროექტი ითვალისწინებს 2823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</si>
  <si>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ცაცხვის ადმინისტრაციულ ერთეულში, სკვერის მოწყობის სამუშაოები</t>
  </si>
  <si>
    <t>რეაბილიტირებული სკვერით ისარგებლებს როგორც ადგილობრივი მოსახლეობა ისე ქალაქის სტუმრები და ტურისტები</t>
  </si>
  <si>
    <t>პროექტი ითვალისწინებს ცაცხვის ადმინისტრაციულ ერთეულში, საერთაშორისო მნიშვნელობის (ს-1) თბილისი-სენაკი-ლესელიძის (რუსეთის ფედერაციის საზღვარი) დამაკავშირებელი საავტომობილო გზის მიმდებარედ ახალი სკვერის მოწყობას</t>
  </si>
  <si>
    <t>ზუგდიდის მუნიციპალიტეტის ჭაქვინჯის ადმინისტრაციულ ერთეულში, ეგრისის ქუჩაზე საავტომობილო გზის საფარის რეაბილიტაცია</t>
  </si>
  <si>
    <t>რეაბილიტირებული გზით ისარგებლებს ჭაქვინჯის ადმინისტრაციულ ერთეულში, ეგრისის ქუჩაზე მცხოვრები დაახლოებით 250 ბენეფიციარი.</t>
  </si>
  <si>
    <t xml:space="preserve">პროექტის სრული ღირებულება შეადგენს 851 558 ლარს.  პროექტი ითვალისწინებს 1187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</si>
  <si>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ცაიშის და ურთას ადმინისტრაციული ერთეულების დამაკავშირებელი საავტომობილო გზის (დუტუ მეგრელის და ნიკანდრო ქირიას ქუჩები) რეაბილიტაცია</t>
  </si>
  <si>
    <t>რეაბილიტირებული გზით ისარგებლებს ცაიშის და ურთას ადმინისტრაციული ერთეულებში, დუტუ მეგრელის და ნიკანდრო ქირიას ქუჩებზე მცხოვრები დაახლოებით 300 ბენეფიციარი.</t>
  </si>
  <si>
    <t>ცაიშის და ურთას ადმინისტრაციული ერთეულები</t>
  </si>
  <si>
    <t>პროექტის სავარაუდო ღირებულება შეადგენს 750 000 ლარს.  პროექტი ითვალისწინებს 1621 გრძ. მეტრზე საავტომობილო გზისა და მისი შემადგენელი ნაწილების რეაბილიტაციას.</t>
  </si>
  <si>
    <t>ზუგდიდის მუნიციპალიტეტის კახათის ადმინისტრაციულ ერთეულში, ეგრისის ქუჩაზე საავტომობილო გზის საფარის რეაბილიტაცია</t>
  </si>
  <si>
    <t>რეაბილიტირებული გზით ისარგებლებს კახათის ადმინისტრაციულ ერთეულში, ეგრისის ქუჩაზე მცხოვრები დაახლოებით 450 ბენეფიციარი.</t>
  </si>
  <si>
    <t xml:space="preserve">პროექტის სრული ღირებულება შეადგენს 643 901 ლარს.  პროექტი ითვალისწინებს 1448 გრძ. მეტრზე საავტომობილო გზისა და მისი შემადგენელი ნაწილების რეაბილიტაციას. </t>
  </si>
  <si>
    <t>2. საბაზისო ინფრასტრუქტურის გაუმჯობესება</t>
  </si>
  <si>
    <t>ზუგდიდის მუნიციპალიტეტის ოირემეს ადმინისტრაციულ ერთეულში, გოდერძის ქუჩაზე საავტომობილო გზის საფარის რეაბილიტაცია</t>
  </si>
  <si>
    <t>რეაბილიტირებული გზით ისარგებლებს ოირემეს ადმინისტრაციულ ერთეულში, გოდერძის ქუჩაზე მცხოვრები დაახლოებით 350 ბენეფიციარი</t>
  </si>
  <si>
    <t>ოირემეს ადმინისტრაციული ერთეული</t>
  </si>
  <si>
    <t xml:space="preserve">პროექტის სრული ღირებულება შეადგენს 1 552 349 ლარს.  პროექტი ითვალისწინებს 2067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</si>
  <si>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ურთას ადმინისტრაციულ ერთეულში, ტერენტი გრანელის ქუჩაზე და ხეცერას ადმინისტრაციულ ერთეულში, ილია ჭავჭავაძის ქუჩაზე საავტომობილო გზის საფარის სარეაბილიტაციო სამუშაოები</t>
  </si>
  <si>
    <t>ორი ადმინისტრაციული ერთეული დაუკავშირდება ერთმანეთს რეაბილიტირებული გზით. სარგებელს მიიღებს   დაახლოებით 300 ბენეფიციარი</t>
  </si>
  <si>
    <t xml:space="preserve">პროექტის სრული ღირებულება შეადგენს 1 500 000 ლარს.  პროექტი ითვალისწინებს 2380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</si>
  <si>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ჯუმის ადმინისტრაციულ ერთეულში, დემნა შენგელიას ქუჩაზე საავტომობილო გზის საფარის სარეაბილიტაციო სამუშაოები</t>
  </si>
  <si>
    <t>რეაბილიტირებული გზით ისარგებლებს ჯუმის ადმინისტრაციულ ერთეულში, დემნა შენგელაიას ქუჩაზე მცხოვრები დაახლოებით 200 ბენეფიციარი</t>
  </si>
  <si>
    <t xml:space="preserve">პროექტის სრული ღირებულება შეადგენს 600 000 ლარს.  პროექტი ითვალისწინებს 1000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</si>
  <si>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აბასთუმნის ადმინისტრაციულ ერთეულში, აკაკი ბუკიას ქუჩაზე (საკოდუოს უბანი) საავტომობილო გზის საფარის სარეაბილიტაციო სამუშაოები</t>
  </si>
  <si>
    <t>რეაბილიტირებული გზით ისარგებლებს აბასთუმნის ადმინისტრაციულ ერთეულში, ბუკიას ქუჩაზე მცხოვრები დაახლოებით 180 ბენეფიციარი</t>
  </si>
  <si>
    <t xml:space="preserve">პროექტის სრული ღირებულება შეადგენს 1 500 000 ლარს.  პროექტი ითვალისწინებს 2250 გრძ. მეტრზე საავტომობილო გზისა და მისი შემადგენელი ნაწილების რეაბილიტაციას. </t>
  </si>
  <si>
    <t>ზუგდიდის მუნიციპალიტეტის ოფაჩხაფუს ადმინისტრაციულ ერთეულში, დუტუ მეგრელის და წმინდა ნინოს ქუჩებზე (ოფაჩხაფუ-ბაღმარანის დამაკავშირებელი გზა) საავტომობილო გზის საფარის სარეაბილიტაციო სამუშაოები</t>
  </si>
  <si>
    <t>რეაბილიტირებული გზით ისარგებლებს ოფაჩხაფუს ადმინისტრაციულ ერთეულში, დუტუ მეგრელის და წმ. ნინოს ქუჩაზე მცხოვრები დაახლოებით 150 ბენეფიციარი</t>
  </si>
  <si>
    <t xml:space="preserve">პროექტის სრული ღირებულება შეადგენს 550 000 ლარს.  პროექტი ითვალისწინებს 810 გრძ. მეტრზე საავტომობილო გზისა და მისი შემადგენელი ნაწილების რეაბილიტაციას. </t>
  </si>
  <si>
    <t>2.  საბაზისო ინფრასტრუქტურის გაუმჯობესება</t>
  </si>
  <si>
    <t>ცაცხვის ადმინისტრაციულ ერთეულში, ნოდარ ჯობავას ქუჩაზე და ქ. ზუგდიდში, მარცხენა სანაპიროს ქუჩაზე  სანიაღვრე არხის მოწყობა</t>
  </si>
  <si>
    <t>რეაბილიტირებული 290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</si>
  <si>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290 გრძ. მეტრზე სანიაღვრე არხის რეაბილიტაციას, რომლითაც ისარგებლებს ჯობავას და მარცხენა სანაპიროს ქუჩაზე მცხოვრები 100 ბენეფიციარი</t>
  </si>
  <si>
    <t>ჯუმის ადმინისტრაციულ ერთეულში, შოთა ბიგვავას ქუჩიდან, გამარჯვების და დარასელიას ქუჩების გავლით მდ. ჯუმის მიმდებარე ტერიტორიამდე სანიაღვრე არხების მოწყობა</t>
  </si>
  <si>
    <t>რეაბილიტირებული 1500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</si>
  <si>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1500 გრძ. მეტრზე სანიაღვრე არხის რეაბილიტაციას, რომლითაც ისარგებლებს ბიგვავას, გამარჯვების, დარასელიას ქუჩებზე მცხოვრები 300 ბენეფიციარი</t>
  </si>
  <si>
    <t>ქ. ზუგდიდში, კორნელი კეკელიძის და არნოლდ ჩიქობავას ქუჩების კვეთაზე სანიაღვრე არხების მოწყობა</t>
  </si>
  <si>
    <t>რეაბილიტირებული 250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</si>
  <si>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250 გრძ. მეტრზე სანიაღვრე არხის რეაბილიტაციას, რომლითაც ისარგებლებს კეკელიძის და ჩიქობავას ქუჩაზე მცხოვრები 100 ბენეფიციარი</t>
  </si>
  <si>
    <t>ქ. ზუგდიდში, ლადო გუდიაშვილის ქუჩაზე, ვლ. ხორავას I შესახვევში და ვახტანგ გორგასალის II შესახვევში სანიაღვრე არხების მოწყობა</t>
  </si>
  <si>
    <t>რეაბილიტირებული 725 გრძ.მ. სანიაღვრე არხი. მოსახლეობის დაცვა წყალდიდობისა და წყალმოვარდნებისაგან</t>
  </si>
  <si>
    <t>აღნიშნული პროექტი მოიცავს 725 გრძ. მეტრზე სანიაღვრე არხის რეაბილიტაციას, რომლითაც ისარგებლებს ბესიკის ქუჩაზე მცხოვრები 200 ბენეფიციარი</t>
  </si>
  <si>
    <t>ქ. ზუგდიდში მდ. ჩხოუშიაზე, ს/ც ,,ზუგდიდი მოლის“ მიმდებარე ტერიტორიაზე ნაპირდამცავი ნაგებობის მოწყობა</t>
  </si>
  <si>
    <t>მოწყობილი 120 გრძ.მ. ნაპირდამცავი ნაგებობა. მოსახლეობის დაცვა წყალდიდობისა და წყალმოვარდნებისაგან</t>
  </si>
  <si>
    <t>აღნიშნული პროექტი მოიცავს 120 გრძ. მეტრზე ნაპირდამცავი ნაგებობის მოწყობას</t>
  </si>
  <si>
    <t>ზუგდიდის მუნიციპალიტეტში რუხის ადმინისტრაციულ ერთეულში, ავტოსადგომი სივრცის მოწყობა</t>
  </si>
  <si>
    <t>ავტომობილების მფლობელთათვის კომფორტული და უსაფრთხო საპარკინგე სივრცის შექმნა</t>
  </si>
  <si>
    <t>აღნიშნული პროექტი მოიცავს რუხის ადმინისტრაციულ ერთეულში, ე.წ ,,გამყოფ ხაზთან" ავტომობილებისთვის საპარკინგე სივრცის მოწყობას</t>
  </si>
  <si>
    <t>ქ. ზუგდიდში, რიგის ქუჩაზე, მდ. კუჩხობონზე საავტომობილო ხიდის მოწყობა</t>
  </si>
  <si>
    <t>მგზავრთა შეუფერხებელი, კომფორტული და უსაფრთხო გადაადგილება</t>
  </si>
  <si>
    <t>პროექტი მოიცავს მდ. კუჩხობონზე, რიგისა და რუსთაველის ქუჩების დამაკავშირებელი საავტომობილო ხიდის მშენებლობას, აღნიშნული ხიდით ისარგებლებს რიგის და მიმდებარე ქუცებზე ქუჩაზე მცხოვრები 150 ბენეფიციარი</t>
  </si>
  <si>
    <t>ჯიხაშკარის ადმინისტრაციულ ერთეულში კოსტავას, ქუჩაზე საავტომობილო გზის სარეაბილიტაციო სამუშაოები</t>
  </si>
  <si>
    <t>რეაბილიტირებული გზით ისარგებლებს ჯიხაშკარის ადმინისტრაციულ ერთეულში, კოსტავას ქუჩაზე მცხოვრები დაახლოებით 300 ბენეფიციარი</t>
  </si>
  <si>
    <t>აღნიშნული პროექტი მოიცავს 800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ჯიხაშკარის ადმინისტრაციულ ერთეულში, კოსტავას ქუჩაზე მცხოვრები დაახლოებით 300 ბენეფიციარი</t>
  </si>
  <si>
    <t>კორცხელის ადმინისტრაციულ ერთეულში, სათორდიო-საჭითანაოს უბანში საავტომობილო გზის რეაბილიტაცია</t>
  </si>
  <si>
    <t>ორი ადმინისტრაციული ერთეული (კორცხელი და ჭკადუაში) დაუკავშირდება ერთმანეთს რეაბილიტირებული გზით. სარგებელს მიიღებს კორცხელის ადმინისტრაციულ ერთეულში, სათორდიო-საჭითანაოს უბანში მცხოვრები დაახლოებით 500 ბენეფიციარი</t>
  </si>
  <si>
    <t>აღნიშნული პროექტი მოიცავს 2923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კორცხელის ადმინისტრაციულ ერთეულში, სათორდიო-საჭითანაოს უბანში მცხოვრები დაახლოებით 500 ბენეფიციარი</t>
  </si>
  <si>
    <t>ახალსოფლის ადმინისტრაციულ ერთეულში, ალ. ჭავჭავაძის ქუჩაზე საავტომობილო გზის რეაბილიტაცია</t>
  </si>
  <si>
    <t>რეაბილიტირებული გზით ისარგებლებს ახალსოფლის ადმინისტრაციულ ერთეულში, ალ. ჭავჭავაძის ქუჩაზე მცხოვრები დაახლოებით 300 ბენეფიციარი</t>
  </si>
  <si>
    <t>აღნიშნული პროექტი მოიცავს 1276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ახალსოფლის ადმინისტრაციულ ერთეულში, ალ. ჭავჭავაძის ქუჩაზე მცხოვრები დაახლოებით 300 ბენეფიციარი</t>
  </si>
  <si>
    <t>რეაბილიტირებული გზით ისარგებლებს ცაიშის ადმინისტრაციულ ერთეულში, ნოდარ დუმბაძის და ივანე ჯავახიშვილის ქუჩაზე მცხოვრები დაახლოებით 200 ბენეფიციარი.</t>
  </si>
  <si>
    <t>აღნიშნული პროექტი მოიცავს 1200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ცაიშის ადმინისტრაციულ ერთეულში,დუმბაძის და ივ. ჯავახიშვილის ქუჩაზე მცხოვრები დაახლოებით 200 ბენეფიციარი</t>
  </si>
  <si>
    <t>ზუგდიდის მუნიციპალიტეტის ჭაქვინჯის ადმინისტრაციულ ერთეულში, ჭაქვინჯი-ჯიხაშკარის დამაკავშირებელი საავტომობილო გზის რეაბილიტაცია</t>
  </si>
  <si>
    <t>ორი ადმინისტრაციული ერთეული (ჭაქვინჯი და ჯიხაშკარი) დაუკავშირდება ერთმანეთს რეაბილიტირებული გზით. სარგებელს მიიღებს ჭაქვინჯის და ჯიხაშკარის ადმინისტრაციულ ერთეულებში მცხოვრები დაახლოებით 500 ბენეფიციარი</t>
  </si>
  <si>
    <t>აღნიშნული პროექტი მოიცავს 2600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ჭაქვინჯის და ჯიხაშკარის ადმინისტრაციულ ერთეულებში მცხოვრები დაახლოებით 500 ბენეფიციარი</t>
  </si>
  <si>
    <t>ზუგდიდის მუნიციპალიტეტის ჯიხაშკარის ადმინისტრაციულ ერთეულში, სობოგას უბნის გზის რეაბილიტაცია (III ეტაპი)</t>
  </si>
  <si>
    <t>რეაბილიტირებული გზით ისარგებლებს ჯიხაშკარის ადმინისტრაციულ ერთეულში, სობოგას  მცხოვრები დაახლოებით 300 ბენეფიციარი</t>
  </si>
  <si>
    <t>აღნიშნული პროექტი მოიცავს 1243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ჯიხაშკარის ადმინისტრაციულ ერთეულში, სობოგას  მცხოვრები დაახლოებით 300 ბენეფიციარი</t>
  </si>
  <si>
    <t>ზუგდიდის მუნიციპალიტეტის ახალკახათის ადმინისტრაციულ ერთეულში,  დანიელ აბსანძის ქუჩაზე  საავტომობილო გზის  საფარის სარეაბილიტაციო  სამუშაოები</t>
  </si>
  <si>
    <t>რეაბილიტირებული გზით ისარგებლებს ახალკახათის ადმინისტრაციულ ერთეულში, დანიელ აბსანძის ქუჩაზე მცხოვრები დაახლოებით 300 ბენეფიციარი</t>
  </si>
  <si>
    <t>აღნიშნული პროექტი მოიცავს 1440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ახალკახათის ადმინისტრაციულ ერთეულში, დანიელ აბსანძის ქუჩაზე მცხოვრები დაახლოებით 300 ბენეფიციარი</t>
  </si>
  <si>
    <t>ზუგდიდის მუნიციპალიტეტის დარჩელის ადმინისტრაციულ ერთეულებში, ეგნატე ნინოშვილის  ქუჩაზე  საავტომობილო გზის  საფარის სარეაბილიტაციო  სამუშაოები</t>
  </si>
  <si>
    <t>რეაბილიტირებული გზით ისარგებლებს დარჩელის ადმინისტრაციულ ერთეულში, ეგ. ნინოშვილის ქუჩაზე მცხოვრები დაახლოებით 200 ბენეფიციარი</t>
  </si>
  <si>
    <t>აღნიშნული პროექტი მოიცავს 940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დარჩელის ადმინისტრაციულ ერთეულში, ეგ. ნინოშვილის ქუჩაზე მცხოვრები დაახლოებით 200 ბენეფიციარი</t>
  </si>
  <si>
    <t xml:space="preserve">	ქ. ზუგდიდში, საგზაო  ინფრასტრუქტურის რეაბილიტაციის  სამუშაოები </t>
  </si>
  <si>
    <t>რეაბილიტირებული გზით ისარგებლებს ქალაქ ზუგდიდის 39 ქუჩაზე ქუჩაზე მცხოვრები დაახლოებით 5000 ბენეფიციარი</t>
  </si>
  <si>
    <t>აღნიშნული პროექტი მოიცავს 39 ქუჩაზე,  18000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ქალაქ ზუგდიდის 39 ქუჩაზე ქუჩაზე მცხოვრები დაახლოებით 5000 ბენეფიციარი</t>
  </si>
  <si>
    <t>ზუგდიდის მუნიციპალიტეტის კახათის ადმინისტრაციულ ერთეულში, ილია ვეკუას ქუჩაზე, საავტომობილო გზის სარეაბილიტაციო სამუშაოები</t>
  </si>
  <si>
    <t>რეაბილიტირებული გზით ისარგებლებს კახათის ადმინისტრაციულ ერთეულში, ილია ვეკუას ქუჩაზე მცხოვრები დაახლოებით 200 ბენეფიციარი</t>
  </si>
  <si>
    <t>აღნიშნული პროექტი მოიცავს 3100 გრძ. მეტრზე საავტომობილო გზის საფარის და გზის შემადგენელი ნაწილების რეაბილიტაციას, რომლითაც ისარგებლებს კახათის ადმინისტრაციულ ერთეულში, ილია ვეკუას ქუჩაზე მცხოვრები დაახლოებით 200 ბენეფიციარი</t>
  </si>
  <si>
    <t>ზუგდიდის მუნიციპალიტეტის კახათის (ვანიონ დარასელის და ილია ჭავჭავაძის ქუჩები), დავითიანის (ილია ჭავჭავაძისა და დავით დადიანის ქუჩები), ოირემეს და ინგირის ადმინისტრაციულ ერთეულებში (ლევან მეორის ქუჩა) საავტომობილო გზის სარეაბილიტაციო სამუშაოები</t>
  </si>
  <si>
    <t>რეაბილიტირებული გზით ისარგებლებს კახათის, დავითიანის, ოირემეს და ინგირის ადმინისტრაციულ ერთეულში, მცხოვრები დაახლოებით 1500 ბენეფიციარი</t>
  </si>
  <si>
    <t>აღნიშნული პროექტი მოიცავს 9700 გრძ. მეტრზე საავტომობილო გზის საფარის რეაბილიტაციას, რომლითაც ისარგებლებს კახათის, დავითიანის, ოირემეს და ინგირის ადმინისტრაციულ ერთეულში, მცხოვრები დაახლოებით 1500 ბენეფიციარი</t>
  </si>
  <si>
    <t>12.1 •	საჯარო სკოლებისა და სკოლამდელი აღზრდის დაწესებულებების ინფრასტრუქტურის სრული რეაბილიტაცია თანამედროვე სტანდარტების შესაბამისად</t>
  </si>
  <si>
    <t>ზუგდიდის მუნიციპალიტეტის ურთას ადმინისტრაციულ ერთეულში, საბავშვო ბაღის და ბიბლიოთეკის ოთახების სარემონტო სამუშაოები</t>
  </si>
  <si>
    <t>საბავშვო ბაღის აღსაზრდელებისთვის შეიქმნება ნორმალური სააღმზრდელო პირობები</t>
  </si>
  <si>
    <t>პროექტით განხორციელდება ურთის საბავშვო ბაღის და ბიბლიოთეკის ოთახების რეაბილიტაცია</t>
  </si>
  <si>
    <t>1.2 მუნიციპალიტეტების ადმინისტრაციული ინფრასტრუქტურის გაუმჯობესება</t>
  </si>
  <si>
    <t>ზუგდიდის მუნიციპალიტეტის ნარაზენის ადმინისტრაციულ ერთეულში, სოფლის ცენტრში არსებული შენობის სარეაბილიტაციო სამუშაოები</t>
  </si>
  <si>
    <t>მერის წარმომადგენლისთვის და სოფლის მაჟორიტარი დეპუტატის მუშაობისთვის შეიქმნება შესაბამისი პირობები, მოქალაქეთა მიღება განხორციელდება ნორმალურ პირობებში</t>
  </si>
  <si>
    <t>პროექტის ფარგლებში განხორციელდება ნარაზენის ადმინისტრაციული ერთეულის ცენტრში მდებარე ერთსართულიანი შენობის სრული რეაბილიტაცია, სადაც განთავსდება მერის წარმომადგენლის, მაჟორიტარი დეპუტატის სამუშაო ოთახები და მოქალაქეების მისაღები სივრცე</t>
  </si>
  <si>
    <t>•	12.4 რეგიონში კულტურული და სპორტული ინფრასტრუქტურის რეაბლიტაცია და განვითარება</t>
  </si>
  <si>
    <t xml:space="preserve"> ზუგდიდის მუნიციპალიტეტის ჩხორიას ადმინისტრაციულ ერთეულში, სამოყვარულო თეატრის შენობის სახურავის რეკონსტრუქცია-რეაბილიტაციის სამუშაოები</t>
  </si>
  <si>
    <t xml:space="preserve"> სამოყვარულო თეატრის ფუნქციონირებისთვის შეიქმნება ნორმალური პირობები</t>
  </si>
  <si>
    <t>პროექტით განხორციელდება ჩხორიას ადმინისტრაციული ერთეულის ცენტრში მდებარე შენობის სახურავის რეაბილიტაცია, სადაც განთავსებულია ჩხორიის სამოყვარულო თეატრი</t>
  </si>
  <si>
    <t>რეგიონში განსახორციელებელი პროექტები 2023-2025წწ</t>
  </si>
  <si>
    <t>2.საბაზისო ინფრასტრუქტურის გაუმჯობესება</t>
  </si>
  <si>
    <t>2.1 მხარის საგზაო ინფრასტრუქტურის (შიდასახელმწიფოებრივი და ადგილობრივიმნიშვნელობის,მათ შორის სასოფლო გზები) არარეაბილიტირებული ნაწილის,მისი პრიორიტეტული გზების რეაბილიტაცია</t>
  </si>
  <si>
    <t>კიწიის ადმინისტრაციულ ერთეულში, ნოღის ციხემდე მისასვლელი საავტომობილო გზის  მოწყობა</t>
  </si>
  <si>
    <t>მოხდება 1833გრძ/მ სიგრძის მონაკვეთის გზის რეაბილიტაცია, მოეწყობა სანიაღვრე სისტემები და დამხმარე ნაგებობები</t>
  </si>
  <si>
    <t>კიწია, ნოღა</t>
  </si>
  <si>
    <t>მარტვილის მუნიციპალიტეტის მერია</t>
  </si>
  <si>
    <t>გზის სიგრძე არის 1833გრძ/მ, პროექტი მოემსახურება როგორც სოფლის მაცხოვრებლებს ასევე ციხის დამთვალიერებლებს დაახლოებით 10000 ბენეფიციარს, პროექტი მოიცავს დამხმარე ნაგებობების მოწყობასაც.</t>
  </si>
  <si>
    <t>გაჭედილის ადმინისტრაციულ ერთეულში ბალდის უბანში მამათა მონასტრიდან კაღუს ჩანჩქერამდე გზის ც/ბეტონის საფარით მოწყობა</t>
  </si>
  <si>
    <t>მოხდება 1216 გრძ/მ სიგრძის მონაკვეთის გზის რეაბილიტაცია, მოეწყობა სანიაღვრე სისტემები და დამხმარე ნაგებობები</t>
  </si>
  <si>
    <t>გაჭედილი, ბალდა</t>
  </si>
  <si>
    <t>გზის სიგრძე არის 1216გრძ/მ, პროექტი მოემსახურება როგორც სოფლის მაცხოვრებლებს ასევე ჩანჩქერის დამთვალიერებლებს დაახლოებით 10000 ბენეფიციარს, პროექტი მოიცავს დამხმარე ნაგებობების მოწყობასაც.</t>
  </si>
  <si>
    <t>ტალერის ადმინისტრაციულ ერთეულში, ჯიჯელავების უბანში, მარტვილი ტალერი–ჩოროწყუსა და ტალერი ლებარდეს დამაკავშირებელი საავტომობილო გზის ც/ბეტონის საფარით მოწყობა</t>
  </si>
  <si>
    <t>მოხდება 525 გრძ/მ სიგრძის მონაკვეთის გზის რეაბილიტაცია, მოეწყობა სანიაღვრე სისტემები და დამხმარე ნაგებობები</t>
  </si>
  <si>
    <t>ტალერი</t>
  </si>
  <si>
    <t>გზის სიგრძე არის 525 გრძ/მ, პროექტი მოემსახურება სოფ. კურზუს და ტალერის  მაცხოვრებლებს 500 ბენეფიციარს, პროექტი მოიცავს გზის დამხმარე ნაგებობების მოწყობასაც.</t>
  </si>
  <si>
    <t>გაჭედილის ადმინისტრაციულ ერთეულში, პატარა თამაკონის უბნისა და გიზო წულაიას ქუჩაზე საავტომობილო გზის ც/ბეტონის საფარით მოწყობა</t>
  </si>
  <si>
    <t>მოხდება 1442  გრძ/მ სიგრძის მონაკვეთის გზის რეაბილიტაცია, მოეწყობა სანიაღვრე სისტემები და დამხმარე ნაგებობები</t>
  </si>
  <si>
    <t>გაჭედილი, ბალდა, პატარა თამაკონი</t>
  </si>
  <si>
    <t>გზის სიგრძე არის 1442 გრძ/მ, პროექტი მოემსახურება სოფ, გაჭედილის, ბალდის და პატარა თამაკონის მაცხოვრებლებს 200 ბენეფიციარს, პროექტი მოიცავს დამხმარე ნაგებობების მოწყობასაც.</t>
  </si>
  <si>
    <t>დიდიჭყონის ადმ. ერთეულის მეორე ნამიკოლაოს უბნისა და თამაკონის ადმ. ერთეულის პირველი ნამიკოლაოს უბნის დამაკვშირებელი საავტომობილო გზის რეაბილიტაცია</t>
  </si>
  <si>
    <t>დიდიჭყონი, თამაკონი</t>
  </si>
  <si>
    <t>გზის სიგრძე არის 4661  გრძ/მ, პროექტი მოემსახურება სოფ. დიდიჭონისა და თამაკონის   მაცხოვრებლებს 2500 ბენეფიციარს, პროექტი მოიცავს გზის დამხმარე ნაგებობების მოწყობასაც.</t>
  </si>
  <si>
    <t>ხუნწის ადმ. ერთეულში სოფელ ზემო ხუნწის გზის ა/ბეტონის საფარით რეაბილიტაციის მეორე ეტაპის სამუშაოები</t>
  </si>
  <si>
    <t>ხუნწი, ზემო ხუნწი</t>
  </si>
  <si>
    <t>გზის სიგრძე არის 8990  გრძ/მ, პროექტი მოემსახურება სოფ. ხუნწის, სოფ.ქვაითის   მაცხოვრებლებს 1000 ბენეფიციარს, პროექტი მოიცავს გზის დამხმარე ნაგებობების მოწყობასაც.</t>
  </si>
  <si>
    <t>ქ.მარტვილი, ბაძაღუას ქუჩის N2 ჩიხის(ყოფილი პურკომბინატი) საავტომობილო გზის ა/ბეტონის საფარით მოწყობა;</t>
  </si>
  <si>
    <t>მარტვილის მუნიციპალიტეტი</t>
  </si>
  <si>
    <t>გზის სიგრძე არის 1200  გრძ/მ, პროექტი მოემსახურება სოფ. სერგიეთის, ჭაბურთას  და ბობოთის  მაცხოვრებლებს 280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</si>
  <si>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ბანძის ადმინისტრაციულ ერთეულში აბაშა–მარტვილის ცენტრალური გზიდან აგრარული ბაზრის მიმართულებით საავტომობილო გზის ა/ბეტონის საფარით მოწყობა;</t>
    </r>
  </si>
  <si>
    <t>გზის სიგრძე არის  377  გრძ/მ, პროექტი მოემსახურება სოფ. ბანძაში   მაცხოვრებლებს 100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</si>
  <si>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ნაგვაზაოს ადმინისტრაციულ ერთეულში სილაგავების უბნისა და ქ.მარტვილის ნახარებაოს(გვალიების უბნის)დამაკავშირებელი საავტომობილო გზის ა/ბეტონის საფარით მოწყობა;</t>
    </r>
  </si>
  <si>
    <t>მარტვილის  მუნიციპალიტეტი</t>
  </si>
  <si>
    <t>გზის სიგრძე არის 1856გრძ/მ, პროექტი მოემსახურება სოფ. ნაგვაზაოს, ლეხაინდრაოს, და ქ. მარტვილის ნახარებაოს უბნის მაცხოვრებლებს 1500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</si>
  <si>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აბედათის ადმინისტრაციულ ერთეულში, ლემიქავეს უბანში ეკლესიიდან ზური მიქავას სახლამდე საავტომობილო გზის ა/ბეტონის საფარით მოწყობა;</t>
    </r>
  </si>
  <si>
    <t>გზის სიგრძე არის 3200 გრძ/მ, პროექტი მოემსახურება სოფ. აბედათი, სოფ.ლემიქავეს უბნის მაცხოვრებლებს 200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</si>
  <si>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ვედიდკარის ადმინიტრაციულ ერთეულის, ფანცულაიების  უბანში, თამაზი ფანცულაიას სახლიდან ნარგიზა დანელიას სახლამდე საავტომობილო გზის ა/ბეტონის საფარით მოწყობა;</t>
    </r>
  </si>
  <si>
    <t>გზის სიგრძე არის 3000 გრძ/მ, პროექტი მოემსახურება სოფ. ვედიდკარში  მაცხოვრებლებს 250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</si>
  <si>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დიდიჭყონის ადმინისტრაციულ ერთეულში ცენტრიდან თამაზი ბასილაიას სახლამდე და ბადრი თოდუას სახლიდან ირაბოროდოვას სახლამდე საავტომობილო გზის ა/ბეტონის საფარით მოწყობა;</t>
    </r>
  </si>
  <si>
    <t>გზის სიგრძე არის 5400 გრძ/მ, პროექტი მოემსახურება სოფ. დიდიჭყოონის, სოფ.ტალერისა და  სოფ.მეურნეობის   მაცხოვრებლებს 500 ბენეფიციარს, პროექტი მოიცავს გზის დამხმარე ნაგებობების მოწყობასაც.</t>
  </si>
  <si>
    <r>
      <rPr>
        <sz val="7"/>
        <color theme="1"/>
        <rFont val="Times New Roman"/>
        <family val="1"/>
      </rPr>
      <t xml:space="preserve">  </t>
    </r>
    <r>
      <rPr>
        <sz val="10"/>
        <color theme="1"/>
        <rFont val="Sylfaen"/>
        <family val="1"/>
      </rPr>
      <t>გურძემის ადმინისტრაციულ ერთეულში, მირიან ხარებავს სახლიდან ნახურცილაო–სენაკის ცენტრალურ გზამდე საავტომობილო გზის ა/ბეტონის საფარით მოწყობა;</t>
    </r>
  </si>
  <si>
    <t>გზის სიგრძე არის 2200 გრძ/მ, პროექტი მოემსახურება სოფ. გურძემისა და სოფ.ნახურცილაოს   მაცხოვრებლებს 300 ბენეფიციარს, პროექტი მოიცავს გზის დამხმარე ნაგებობების მოწყობასაც.</t>
  </si>
  <si>
    <t>ნაგვაზაოს ადმინისტრაციულ ერთეულში, ნაგვაზაოს ცენტრიდან ფაციების უბნის გავლით ხუნწის ადმინისტრაციული ერთეულის, ლეციცხვაიეს საბავშვო ბაღამდე საავტომობილო გზის ა/ბეტონის საფარით მოწყობა</t>
  </si>
  <si>
    <t>გზის სიგრძე არის 7159 გრძ/მ, პროექტი მოემსახურება სოფ. ნაგვაზაოს, სოფ.ლეციცხვაიესა და სოფ.ხუნწის მაცხოვრებლებს 1000 ბენეფიციარს, პროექტი მოიცავს გზის დამხმარე ნაგებობების მოწყობასაც.</t>
  </si>
  <si>
    <t>ნოჯიხევი–ლეხაინდრაოს დამაკავშირებელი გზის ა/ბეტონის საფარით მოპირკეთება</t>
  </si>
  <si>
    <t>გზის სიგრძე არის 3100 გრძ/მ, პროექტი მოემსახურება სოფ. ლეხაინდრაოს და სოფ.ნოჯიხევის მაცხოვრებლებს 300 ბენეფიციარს, პროექტი მოიცავს გზის დამხმარე ნაგებობების მოწყობასაც.</t>
  </si>
  <si>
    <t>ქ.მარტვილი, ჩიქვანაიას ქუჩიდან ძაძამიას ქუჩის გავლით სსავტომობილო გზის რეაბილიტაცია</t>
  </si>
  <si>
    <t>გზის სიგრძე არის 1492  გრძ/მ, პროექტი მოემსახურება  ჩიქვანაიასა და  ძაძამიას ქუჩის  მაცხოვრებლებს 300 ბენეფიციარს, პროექტი მოიცავს გზის დამხმარე ნაგებობების მოწყობასაც.</t>
  </si>
  <si>
    <t>დიდი ჭყონის  ადმინისტრაციულ ერთეულში, მეურნეობა-ლედგებეს დამაკავშირებელი  საავტომობილო გზის ა/ბეტონისა და რკ/ბეტონის  საფარით მოწყობა</t>
  </si>
  <si>
    <t>გზის სიგრძე არის 4491  გრძ/მ  პროექტი მოიცავს გზის დამხმარე ნაგებობების მოწყობასაც.</t>
  </si>
  <si>
    <t xml:space="preserve"> მარტვილის მუნიციპალიტეტის დიდი ჭყონის მეურნეობის დღვანა-ლექობალეს დამაკავშირებელი  საავტომობილო გზის ა/ბეტონისა და რკ/ბეტონის  საფარით მოწყობა</t>
  </si>
  <si>
    <t>გზის სიგრძე არის 6409  გრძ/მ  პროექტი მოიცავს გზის დამხმარე ნაგებობების მოწყობასაც.</t>
  </si>
  <si>
    <t>თამაკონის  ადმინისტრაციული ერთეულის, თარგამეულის  უბანში  საავტომობილო გზის ა/ბეტონის საფარით მოწყობა</t>
  </si>
  <si>
    <t>გზის სიგრძე არის 5359  გრძ/მ  პროექტი მოიცავს გზის დამხმარე ნაგებობების მოწყობასაც.</t>
  </si>
  <si>
    <t>თამაკონის ადმინისტრაციული ერთეულის, შკანთას უბანში, ლაზარეს ტაძრამდე მისასვლელი   საავტომობილო  გზის რკ/ბეტონის საფარით მოწყობა</t>
  </si>
  <si>
    <t>გზის სიგრძე არის 3165  გრძ/მ  პროექტი მოიცავს გზის დამხმარე ნაგებობების მოწყობასაც.</t>
  </si>
  <si>
    <t>დიდიჭყონის ადმინისტრაციული ერთეულის, კეკუტიების უბანში, ბეგლარი თოდუას სახლიდან ივლიანე გვილავას სახლამდე  საავტომობილო გზის ა/ბეტონის საფარით მოწყობა</t>
  </si>
  <si>
    <t>გზის სიგრძე არის 1471  გრძ/მ  პროექტი მოიცავს გზის დამხმარე ნაგებობების მოწყობასაც.</t>
  </si>
  <si>
    <t>ქ.მარტვილის, ქვაითის უბანში, თამარ მეფის სახელობის ეკლესიიდან მეფრინველეობის გავლით და ქვაითის სასაფლაოდან რუხაიების უბნის მიმართულებით საავტომობილო გზის ა/ბეტონის საფარით მოწყობა</t>
  </si>
  <si>
    <t>გზის სიგრძე არის 4935  გრძ/მ  პროექტი მოიცავს გზის დამხმარე ნაგებობების მოწყობასაც.</t>
  </si>
  <si>
    <t>მარტვილის მუნიციპალიტეტში, ნახუნაო-წინაკვერკვეს, აბედათი-ლექაჯაიეს და სერგიეთის დამაკავშირებელი საავტომობილო გზის ა/ბეტონის საფარით მოწყობა</t>
  </si>
  <si>
    <t>გზის სიგრძე არის 7770  გრძ/მ  პროექტი მოიცავს გზის დამხმარე ნაგებობების მოწყობასაც.</t>
  </si>
  <si>
    <t>ინჩხურის ადმინისტრაციულ ერთეულში, ლებაჩე-ნალეფსაოს და კანიონის დამაკავშირებელი   საავტომობილო გზის ა/ბეტონის საფარით მოწყობა</t>
  </si>
  <si>
    <t>გზის სიგრძე არის 3144  გრძ/მ  პროექტი მოიცავს გზის დამხმარე ნაგებობების მოწყობასაც.</t>
  </si>
  <si>
    <t>სერგიეთის ადმინისტრაციულ ერთეულში, მდ.აბაშის ხიდიდან ბობოთის მიმართულებით გზის ა/ბეტონის საფარით მოწყობა</t>
  </si>
  <si>
    <t>გზის სიგრძე არის 518  გრძ/მ  პროექტი მოიცავს გზის დამხმარე ნაგებობების მოწყობასაც.</t>
  </si>
  <si>
    <t xml:space="preserve">ნახუნაოს ადმინისტრაციული ერთეულის, ჭაბურთის უბანში, ვლადიმერ სულავას სახლიდან ჭაბურთის უბნის გავლით ნახუნაოს ადმინისტრაციული ერთეულის ცენტრამდე და ჯამბულ წულაიას სახლიდან მარტვილი-ნახუნაოს დამაკავშირებელ ცენტრალურ გზამდე საავტომობილო გზის ა/ბეტონის საფარით მოწყობა  </t>
  </si>
  <si>
    <t>გზის სიგრძე არის 4085  გრძ/მ  პროექტი მოიცავს გზის დამხმარე ნაგებობების მოწყობასაც.</t>
  </si>
  <si>
    <t>ქ.მარტვილში, წოწორიას ქუჩისა და თამარ მეფის ქუჩის დამაკავშირებელი საავტომობილო გზის ა/ბეტონის საფარით მოწყობა</t>
  </si>
  <si>
    <t>გზის სიგრძე არის 1422  გრძ/მ  პროექტი მოიცავს გზის დამხმარე ნაგებობების მოწყობასაც.</t>
  </si>
  <si>
    <t xml:space="preserve">ქ.მარტვილში, მშვიდობის ქუჩისა და ჭყონდიდელის ქუჩის და საელიაოს უბანში ცენტრალური გზის მიმართულებით საავტომობილო გზის ა/ბეტონის საფარით </t>
  </si>
  <si>
    <t>გზის სიგრძე არის 263  გრძ/მ  პროექტი მოიცავს გზის დამხმარე ნაგებობების მოწყობასაც.</t>
  </si>
  <si>
    <t>გაჭედილის ადმინისტრაციული ერთეულის, სკურდის უბანში საავტომობილო გზის ა/ბეტონის საფარით მოწყობა</t>
  </si>
  <si>
    <t>გზის სიგრძე არის 5966  გრძ/მ  პროექტი მოიცავს გზის დამხმარე ნაგებობების მოწყობასაც.</t>
  </si>
  <si>
    <t xml:space="preserve">ქ.მარტვილში, მშვიდობის ქუჩის მე-5 შესახვევის გზის ა/ბეტონის საფარით რეაბილიტაცია </t>
  </si>
  <si>
    <t>გზის სიგრძე არის 436  გრძ/მ  პროექტი მოიცავს გზის დამხმარე ნაგებობების მოწყობასაც.</t>
  </si>
  <si>
    <t>12.4 რეგიონში კულტურული და სპორტული ინფრასტრუქტურის რეაბლიტაცია და განვითარება.</t>
  </si>
  <si>
    <t xml:space="preserve">ქ.მარტვილში სპორტული დარბაზის მშენებლობა </t>
  </si>
  <si>
    <t>სპორტული დარბაზის არარსებობა ხელს უშლის სხვადასხვა სპორტული და ახალგაზრდული ღონისძიებების ჩატარებას, აღნიშნული პროექტის განვითარება ხელს შეუწყობს სპორტის განვითარებას</t>
  </si>
  <si>
    <t>დიდი ჭყონის ადმინისტრაციულ ერთეულში მინი სტადიონის მშენებლობა</t>
  </si>
  <si>
    <t>მინის სტადიონის არარსებობა ხელს უშლის სხვადასხვა სპორტული და ახალგაზრდული ღონისძიებების ჩატარებას, აღნიშნული პროექტის განვითარება ხელს შეუწყობს სპორტის განვითარებას</t>
  </si>
  <si>
    <t>თამაკონის ადმინისტრაციული ერთეულის, შკანთის უბანში მინი სტადიონის მშენებლობა</t>
  </si>
  <si>
    <t>დიდი ჭყონის ადმ. ერთეულში, ლედგებეს სკოლიდან თამაკონის ცენტრალური გზის მიმართულებით ბეტონის გზის მოწყობა</t>
  </si>
  <si>
    <t>გზის სიგრძე არის 1480  გრძ/მ  პროექტი მოიცავს გზის დამხმარე ნაგებობების მოწყობასაც.</t>
  </si>
  <si>
    <t>ბანძის ადმ. ერთეულში ლეკეკელეს უბანში გზის ა/ბეტონის საფარით მოწყობა</t>
  </si>
  <si>
    <t>გზის სიგრძე არის 2740  გრძ/მ  პროექტი მოიცავს გზის დამხმარე ნაგებობების მოწყობასაც.</t>
  </si>
  <si>
    <t>ქ. მარტვილის ნუკრი გეგიას ქუჩაზე საავტომობილო გზის რკ/ბეტონის საფარით მოწყობა</t>
  </si>
  <si>
    <t>გზის სიგრძე არის 150  გრძ/მ  პროექტი მოიცავს გზის დამხმარე ნაგებობების მოწყობასაც.</t>
  </si>
  <si>
    <t>ტალერის ადმ. ერთეულში შიდა სასოფლო გზების რკ/ბეტონის საფარით მოწყობა</t>
  </si>
  <si>
    <t>გზის სიგრძე არის 200  გრძ/მ  პროექტი მოიცავს გზის დამხმარე ნაგებობების მოწყობასაც.</t>
  </si>
  <si>
    <t>ხუნწის ადმ. ერთეულში მინი სტადიონის მოწყობა</t>
  </si>
  <si>
    <t>სალხინოს ადმ. ერთეულში, სოფელ ჟინოთაში მინი სტადიონის მოწყობა</t>
  </si>
  <si>
    <t>კურზუს ადმ. ერთეულში, სოფელ კურზუში მინი სტადიონის მოწყობა</t>
  </si>
  <si>
    <t>ქ. მარტვილის ადმ. ერთეულში მშვიდობის ქუჩისა და ლერმონტოვის ქუჩის კვეთაზე მინი სტადიონის მოწყობა</t>
  </si>
  <si>
    <t>მარტვილის მუნიციპალიტეტის ლეხაინდრაოს ადმ. ერთეულში N19 და N20 ქუჩების ა/ბეტონის საფარით მოწყობა</t>
  </si>
  <si>
    <t>გზის სიგრძე არის 3454  გრძ/მ  პროექტი მოიცავს გზის დამხმარე ნაგებობების მოწყობასაც.</t>
  </si>
  <si>
    <t>ნაჯახაოს ადმინისტრაციულ ერთეულში ნაგებერაოს ცენტრიდან წირქვაძეების და კიკალიშვილების უბნის მიმართულებით ირაკლი ჯღარკავას სახლამდე საავტომობილო გზის ა/ბეტონის საფარით მოწყობა</t>
  </si>
  <si>
    <t>გზის სიგრძე არის 2759  გრძ/მ  პროექტი მოიცავს გზის დამხმარე ნაგებობების მოწყობასაც.</t>
  </si>
  <si>
    <t>ხუნწის ადმ. ერთეულში ხონი-მარტვილის ცენტრალური გზიდან წმ. თეოდორე ტირონის სახელობის ეკლესიამდე და გიორგი ფაილოძის სახლამდე საავტომობილო გზის რეაბილიტაცია</t>
  </si>
  <si>
    <t>გზის სიგრძე არის 1954  გრძ/მ  პროექტი მოიცავს გზის დამხმარე ნაგებობების მოწყობასაც.</t>
  </si>
  <si>
    <t>გაჭედილის ადმინისტრაციულ ერთეულში სოფ. პირველ ბალდაში საავტომობილო გზის ა/ბეტონის საფარით მოწყობა</t>
  </si>
  <si>
    <t>გზის სიგრძე არის 4695  გრძ/მ  პროექტი მოიცავს გზის დამხმარე ნაგებობების მოწყობასაც.</t>
  </si>
  <si>
    <t>ნაგვაზაოს ადმინისტრაციულ ერთეულში, ნაგვაზაოს ლეფაციეს უბნიდან ნახარებაოს ცენტრალურ გზამდე გზის ა/ბეტონის საფარიტ მოწყობა</t>
  </si>
  <si>
    <t>გზის სიგრძე არის 600  გრძ/მ  პროექტი მოიცავს გზის დამხმარე ნაგებობების მოწყობასაც.</t>
  </si>
  <si>
    <t>გაჭედილის ადმინისტრაციული ერთეულის ჯამბურიების უბანში საავტომობილო რკ/ბეტონის საფარით მოწყობა</t>
  </si>
  <si>
    <t>გზის სიგრძე არის 548  გრძ/მ  პროექტი მოიცავს გზის დამხმარე ნაგებობების მოწყობასაც.</t>
  </si>
  <si>
    <t>გზის სიგრძე არის 1470  გრძ/მ  პროექტი მოიცავს გზის დამხმარე ნაგებობების მოწყობასაც.</t>
  </si>
  <si>
    <t>გზის სიგრძე არის 4900  გრძ/მ  პროექტი მოიცავს გზის დამხმარე ნაგებობების მოწყობასაც.</t>
  </si>
  <si>
    <t>გზის სიგრძე არის 1400  გრძ/მ  პროექტი მოიცავს გზის დამხმარე ნაგებობების მოწყობასაც.</t>
  </si>
  <si>
    <t>ქ.მარტვილში, მშვიდობის ქუჩისა და ჭყონდიდელის ქუჩის დამაკავშირებელი გზისა და საელიაოს უბანში ცენტრალური გზის მიმართულებით საავტომობილო გზის  ა/ბეტონის საფარით მოწყობა</t>
  </si>
  <si>
    <t>გზის სიგრძე არის 265  გრძ/მ  პროექტი მოიცავს გზის დამხმარე ნაგებობების მოწყობასაც.</t>
  </si>
  <si>
    <t>გზის სიგრძე არის 2900  გრძ/მ  პროექტი მოიცავს გზის დამხმარე ნაგებობების მოწყობასაც.</t>
  </si>
  <si>
    <t>ქ.მარტვილში, მშვიდობის ქუჩის მე-5 შესახვევის გზის ა/ბეტონის საფარით რეაბილიტაცია</t>
  </si>
  <si>
    <t>გაჭედილის  ადმინისტრაციული ერთეულის რუხაიების უბანში   საავტომობილო გზის ა/ბეტონის საფარით მოწყობა</t>
  </si>
  <si>
    <t>გზის სიგრძე არის 2590  გრძ/მ  პროექტი მოიცავს გზის დამხმარე ნაგებობების მოწყობასაც.</t>
  </si>
  <si>
    <t>ონოღიის ადმინისტრაციულ  ერთეულში ონოღიის ცენტრიდან ვედიდკარის ცენტრამდე  საავტომობილო  გზის ა/ბეტონის საფარით მოწყობა</t>
  </si>
  <si>
    <t>გზის სიგრძე არის 2500  გრძ/მ  პროექტი მოიცავს გზის დამხმარე ნაგებობების მოწყობასაც.</t>
  </si>
  <si>
    <t>ქ.მარტვილის თამარ მეფის პირველ ჩიხში საავტომობილო გზის ა/ბეტონის საფარით მოწყობა</t>
  </si>
  <si>
    <t>გზის სიგრძე არის 830  გრძ/მ  პროექტი მოიცავს გზის დამხმარე ნაგებობების მოწყობასაც.</t>
  </si>
  <si>
    <t xml:space="preserve">მარტვილის მუნიციპალიტეტში ორი აკაციის გადასახვევიდან ბჟადალამდე გზის ა/ბეტონის საფარით მოწყობა </t>
  </si>
  <si>
    <t>გზის სიგრძე არის 2460  გრძ/მ  პროექტი მოიცავს გზის დამხმარე ნაგებობების მოწყობასაც.</t>
  </si>
  <si>
    <t>ბანძის ადმინისტრაციულ ერთეულში საბავშვო ბაღამდე მისასვლელი გზის ა/ბეტონის საფარით მოწყობა</t>
  </si>
  <si>
    <t>გზის სიგრძე არის 700  გრძ/მ  პროექტი მოიცავს გზის დამხმარე ნაგებობების მოწყობასაც.</t>
  </si>
  <si>
    <t xml:space="preserve">თამაკონის ადმინისტრაციული ერთეულის პირველი ნამიკოლაოს უბანში, ლედგებეს მიმართულებით დამაკავშირებელი გზის ა/ბეტონის საფარით მოწყობა  </t>
  </si>
  <si>
    <t>გზის სიგრძე არის 580  გრძ/მ  პროექტი მოიცავს გზის დამხმარე ნაგებობების მოწყობასაც.</t>
  </si>
  <si>
    <t>გურძემის ადმინისტრაციულ ერთეულში ზ. შულაია სახლიდან მე-2 გურძემის-კიწიის დამაკავშირებელი გზა</t>
  </si>
  <si>
    <t>გზის სიგრძე არის 3100  გრძ/მ  პროექტი მოიცავს გზის დამხმარე ნაგებობების მოწყობასაც.</t>
  </si>
  <si>
    <t>პატარა ინჩხურში  სასაფლაოდან ლაგვილავების უბნის მიმართულებით რკ/ბეტონის გზა</t>
  </si>
  <si>
    <t>გზის სიგრძე არის 2700  გრძ/მ  პროექტი მოიცავს გზის დამხმარე ნაგებობების მოწყობასაც.</t>
  </si>
  <si>
    <t>ქ. მარტვილში გელა ჭედიას ქუჩაზე საავტომობილო ას/ბეტონის გზა</t>
  </si>
  <si>
    <t>გზის სიგრძე არის 740  გრძ/მ  პროექტი მოიცავს გზის დამხმარე ნაგებობების მოწყობასაც.</t>
  </si>
  <si>
    <t>მიზანი 9: ტურიზმის ინდუსტრიის მრავალმხრივი განვითარება</t>
  </si>
  <si>
    <t>ამოცანა 9.3. ტურისტების მომსახურების დონის ამაღლება</t>
  </si>
  <si>
    <t>ქ. მარტვილში ტურიზმის ცენტრის მშენებლობა</t>
  </si>
  <si>
    <t>ქ. მარტვილში მოეწყობა ტურიზმის საინფორმაცვიო ცენტრი, რომელიც უზრუნველყოფს ტურისტების მომსახურებას და ინფორმირებას</t>
  </si>
  <si>
    <t>ნაჯახაოს ადმინისტრაციულ ერთეულში ნაგებერაოს უბანში საავტომობილო გზის ა/ბეტონის საფარით მოწყობა</t>
  </si>
  <si>
    <t>გზის სიგრძე არის 1613  გრძ/მ  პროექტი მოიცავს გზის დამხმარე ნაგებობების მოწყობასაც.</t>
  </si>
  <si>
    <t>დიდიჭყონის ადმ. ერთეულში მინი სტადიონის მოწყობა</t>
  </si>
  <si>
    <t xml:space="preserve">აგვისტო </t>
  </si>
  <si>
    <t>მიზანი 13: ქმედითი გარემოსდაცვითი საქმიანობის განხორციელება</t>
  </si>
  <si>
    <t>13.3 ნაპირსამაგრი ღონისძიებების გეგმის შემუშავება და განხორციელება;</t>
  </si>
  <si>
    <t>ვედიდკარის ადმინისტრაციულ ერთეულში სოფელ მუხურჩაში ნაპირსამაგრის მოწყობა</t>
  </si>
  <si>
    <t>მდ. ცხენისწყალზე დაზიანდა არსებული ნაპირდამცავი ნაგებობა, რის გამოც წყალდიდობების დროს იტბორება მოსახლეობის სახნავ-სათესი სავარგულები, ნაპირდამცავი ნაგებობის აღდგენა გადაჭრის პრობ;ლემას</t>
  </si>
  <si>
    <t>რეგიონში განსახორციელებელი პროექტების ფონდის (რგპფ) პროექტები 2022- წელი</t>
  </si>
  <si>
    <t xml:space="preserve">2.1 მხარის საგზაო ინფრასტრუქტურის (ადგილობრივი მნიშვლეობის,მათ შორის სასოფლო გზები) არარეაბილიტირებული ნაწილის,მისი პრიორიტეტული გზების რეაბილიტაცია. </t>
  </si>
  <si>
    <t>იფარის ადმინისტრაციულ ერთეულში სოფელ ზეგანის საავტომობილო გზის რეაბილიტაცია</t>
  </si>
  <si>
    <t>პროექტის განხორციელების შედეგად შევძლებთ თავიდან ავიცილოთ მოსალოდნელი საფრთხეები და რისკები. გარდა იმისა რომ მოსახლეობა შეძლებს უსაფრთხო და კომფორტულ გადაადგილებას,   სოფლის  მოსახლეობა აქ ჩამოსული ტურისტები ისარგებლებენ გამართული საგზაო ინფრასტრუქტურით გზის საერთო სიგრძე დაახლოებთ2 500 მ შეადგენს</t>
  </si>
  <si>
    <t>იფარი</t>
  </si>
  <si>
    <t>01.05.2023</t>
  </si>
  <si>
    <t>31.12.2023</t>
  </si>
  <si>
    <t>01.05.2024</t>
  </si>
  <si>
    <t>31.12.2024</t>
  </si>
  <si>
    <t>მესტიის მუნიციპალიტეტს მერია</t>
  </si>
  <si>
    <t>პროექტის სახარაჯთაღრიცხვო ღირებულება 3672330 ლარია. გათვალისწინებულია სოფელ ზეგანთან დამაკავშირებელი 2.4 კმ გზის რეაბილიტაცია.  გამოცხადდება ტენდერი</t>
  </si>
  <si>
    <t>ლატალის ადმინისტრაციულ ერთეულში სოფ. ლახუშდის საავტომობილო გზის რეაბილიტაცია</t>
  </si>
  <si>
    <t xml:space="preserve">პროექტის განხორციელება ძალზედ მნიშვნელოვანია როგორც  ადგილობრივი მოსახლისათვის ასევე ტურისტებისთვისაც.  პროექტის ფაგლებში კეთილმოეწყობა საავტომობილო გზა და მოეწყობა რკინაბეტონის გზის საფარი, საყრდენი კედლები, სანიაღვრე სისტემები. პროექტის განხორციელების შემთხვევაში ისარგებლებს  ს.ლატალის 800-მდე მაცხოვრებელი და 3000 -მდე არაპირდაპირი ბენეფიციარი </t>
  </si>
  <si>
    <t>ლატალი</t>
  </si>
  <si>
    <t>პროექტის სახარაჯთაღრიცხვო ღირებულება 3912981ლარია. გათვალისწინებულია სოფელ ლახუშდთან დამაკავშირებელი 2.5 კმ გზის რეაბილიტაცია.  გამოცხადდება ტენდერი</t>
  </si>
  <si>
    <t>კალის ადმინისტრაციულ ერთეულში სოფელ იფრარის საავტომობილო გზის რეაბილიტაცია</t>
  </si>
  <si>
    <t>პროექტის განხორციელების შედეგედა კეთილმოეწყობა და   სოფ. იფრარის 3 კმ-იანი საავტომობილო გზა. დაიგება რკინაბეტონის საფარი. კეთილმოწყობილი ინფრასტრუქტურით ისარგებლებს 472 პირდაპირი და 2500-მდე არაპირდაპირი ბენეფიციარი.</t>
  </si>
  <si>
    <t>კალა</t>
  </si>
  <si>
    <t>01.05.2025</t>
  </si>
  <si>
    <t>31.12.2025</t>
  </si>
  <si>
    <t xml:space="preserve"> პროექტის სახელშეკრულებო ღირებულება 2374689 ლარია.  არის მრავალწლიანი და   ითვალისწინებს 2.5კმ  საავტომობილო გზის მშენებლობას, დაიგება ბეტონის საფარი. </t>
  </si>
  <si>
    <t>მულახის  ადმინისტრაციულ ერთეულში სოფელ არცხელის საავტომობილო გზისა და ხიდის  რეაბილიტაცია</t>
  </si>
  <si>
    <t>პროექტი ითვალისწინებს მულახის ტერიტორიული ერთეულის სოფელ  არცხელის საავტომობილო გზისა და   ხიდის მშენებლობას, რაც უზრუნველყოფს მოსახლეობის უსაფრთხო გადაადგილებას.</t>
  </si>
  <si>
    <t>მულახი</t>
  </si>
  <si>
    <t xml:space="preserve">დაგეგმილია სოფელ არცხელთან დამაკავშირებელი გზისა და ხიდის რეაბილიტაცია. პროექტის ღირებულება 1 000 000 ლარია. პროექტი იქნება მრავალწლიანი  </t>
  </si>
  <si>
    <t>ლახამულის ადმინისტრაციულ ერთეულში სოფლის ცენტრამდე მისასვლელი გზის რეაბილიტაცია</t>
  </si>
  <si>
    <t>პროექტის ფარგლებში გათვალისწინებულია სოფელ ლახამულის  ცენტრალურ გზასთან დამაკავშირებელი გზის 1.5კმ-იანი საავტომობილო გზის კეთილმოწყობა.</t>
  </si>
  <si>
    <t>ლახამულა</t>
  </si>
  <si>
    <t xml:space="preserve"> პროექტი მრავალწლიანია და ითვალისწინებს სოფლის ცენტრთან დამაკავშირებელი 1.5 კმ გზის რეაბილიტაციას და ბეტონის საფარის მოწყობას. </t>
  </si>
  <si>
    <t>ჭუბერის ადმინისტრაციულ ერთეულში სოფელ ყარსგურიშის საავტომობილო  გზის რეაბილიტაცია</t>
  </si>
  <si>
    <t>პროექტის განხორციელების შედეგად მოსახლეობა შეძლებს უსაფრთხო და კომფორტულ გადაადგილებას,   სოფლის  მოსახლეობა აქ ჩამოსული ტურისტები ისარგებლებენ გამართული საგზაო ინფრასტრუქტურით გზის საერთო სიგრძე დაახლოებთ 6 500 მ შეადგენს</t>
  </si>
  <si>
    <t>ჭუბერი</t>
  </si>
  <si>
    <t xml:space="preserve">პროექტის სახარაჯთაღრიცხვო ღირებულება 6 300 000 ლარია. გათვალისწინებულია სოფელთან დამაკავშირებელი 6.5 კმ გზის რეაბილიტაცია.ბეტონის საფრის დაგება, სანიაღვრე არხების და ნაპირსამაგრი კედლების მოწყობა.   </t>
  </si>
  <si>
    <t>ლატალის ადმინისტრაციულ ერთეულში ლელბაგი-იფხი-სიდიანარის სანიაღვრე არხის მშენებლობა</t>
  </si>
  <si>
    <t>დაგეგმილია სანიაღვრე არხის მშენებლობა</t>
  </si>
  <si>
    <t>ცხუმარის ადმინისტრაციულ ერთეულში სანიაღვრე კოლექტორის მოწყობა</t>
  </si>
  <si>
    <t>ცხუმარი</t>
  </si>
  <si>
    <t>2023 წლის გეგმის მიხედვით დაგეგმილია ს. ცხუმარში სანიღვრე კოლექტორის მოწყობა, რომლის ღირებულება 411 167 ლარია</t>
  </si>
  <si>
    <t xml:space="preserve">12.1 მხარის საგზაო ინფრასტრუქტურის (ადგილობრივი მნიშვლეობის,მათ შორის სასოფლო გზები) არარეაბილიტირებული ნაწილის,მისი პრიორიტეტული გზების რეაბილიტაცია. </t>
  </si>
  <si>
    <t>იდლიანის ადინისტრაციულ ერთეულის ცენტრთან დამაკავშირებელ ხიდამდე მისასვლელი საავტომობილო გზის  რეაბილიტაცია</t>
  </si>
  <si>
    <t xml:space="preserve">პროექტის ფარგლებში გათვალისწინებულია სოფელ იდლიანის ცენტრთან დამაკავშირებელი ხიდამდე მისასვლელი  საავტომობილო გზის რეაბილიტაცია. ბეტონის საფარის დაგება, სანიაღვრე არხების და გზის საყრდენი კედლების მოწყობა. პროექტის ღირებულება 1 212 ათ ლარია. წლის ბოლოს გამოცხადდება ტენდერი. პროექტი იწყება 2024 წელს და სრულდება 2025 წელს </t>
  </si>
  <si>
    <t>იდლიანი</t>
  </si>
  <si>
    <t xml:space="preserve">პროექტის ღირებულება 1 212 ათ ლარია. წლის ბოლოს გამოცხადდება ტენდერი. პროექტი იწყება 2024 წელს და სრულდება 2025 წელს </t>
  </si>
  <si>
    <t>წვირმის ადინისტრაციულ ერთეულში, სოფელ იელის საავტომობილო გზის</t>
  </si>
  <si>
    <t>პროექტის განხორციელების შედეგადა კეთილმოეწყობა   სოფ. იელის  10 კმ-იანი საავტომობილო გზა. დაიგება რკინაბეტონის საფარი. კეთილმოწყობილი ინფრასტრუქტურით ისარგებლებს 472 პირდაპირი და 2500-მდე არაპირდაპირი ბენეფიციარი. 2024-2027წწ.  პროექტი ჯამური ღირებულება შეადგენს 15 434 435 ლარი</t>
  </si>
  <si>
    <t>წვირმი</t>
  </si>
  <si>
    <t>01.05.2026</t>
  </si>
  <si>
    <t>31.12.2026</t>
  </si>
  <si>
    <t>01.05.2027</t>
  </si>
  <si>
    <t>31.12.2027</t>
  </si>
  <si>
    <t>პროექტი არის მრავალწლიანი, მისი ღირებულება 14 667 ათასი ლარია. კეთილმოეწყობა 10 კმ-იანი საავტომობილო გზა.</t>
  </si>
  <si>
    <t xml:space="preserve">წვირმის ადინისტრაციულ ერთეულში, სოფელ იელი-აცის  საავტომობილო ხიდის მშენებლობა </t>
  </si>
  <si>
    <t xml:space="preserve">პროექტი ითვალისწინებს სოფელ იელისა და აცის დამაკავშირებელი ხიდის მშენებლობას. ხელი შეეწყობა ტურიზმის და სოფლის მეურნეობის განვითარებას. უზრუნველყოფილი იქნება მოსახლეობის უსაფრთხო გადაადგილება </t>
  </si>
  <si>
    <t xml:space="preserve">10. კომუნალური და სხვა საზოგადოებრივი მომსახურების მოწესრიგება. </t>
  </si>
  <si>
    <t xml:space="preserve"> 10.2. მოსახლეობის ცხოვრების პირობების გაუმჯობესება და ტურიზმის განვითარების ხელშეწყობა</t>
  </si>
  <si>
    <t xml:space="preserve">დ.მესტიაში 35/10ფ "მესტია"-ს 10 კვტ ძაბვის ელექტროგადამცემი ხაზის ნაწილობრივი რეაბილიტაცია </t>
  </si>
  <si>
    <t>პროექტი ითვალისწინებს დ. მესტიის მოსახლეობის ელექტრო ენერგიით მომარაგების გაუმჯობესებას.</t>
  </si>
  <si>
    <t>დ.მესტია</t>
  </si>
  <si>
    <t>01.08.2024</t>
  </si>
  <si>
    <t>30.12.2024</t>
  </si>
  <si>
    <t>დ.მესტიაშ მოსახლეობის ელექტროენერგიით მომარაგების საკითხი დიდ პრობლემას წარმოადგენს, ავარიულ მდგომარეობაშია ელექტროგადამცემი ხაზები და საჭიროა მათი სრული რეაბილიტაცია.  პროექტის სახარჯთაღრიცხვო ღირებულება 297 940 ლარი.</t>
  </si>
  <si>
    <t>მესტიის აეროპორტთან მიმდებარე გზის განათების მოწყობა</t>
  </si>
  <si>
    <t>პროექტის განხორციელების შედეგად მოეწყობა დ. მესტიაში ერთერთი მნიშვნელოვანი, აეროპორტთან მისასვლელი ქუჩის განათება</t>
  </si>
  <si>
    <t>30.12.2025</t>
  </si>
  <si>
    <t xml:space="preserve">დ.მესტიაში აეროპორტის მიმდებარე ქუჩის განათების პროექტის სახარჯთაღრიცხვო ღირებულება 532867 ლარია. </t>
  </si>
  <si>
    <t>10.2. მოსახლეობის ცხოვრების პირობების გაუმჯობესება და ტურიზმის განვითარების ხელშეწყობა</t>
  </si>
  <si>
    <t>მულახის ადმინისტრაციული ერთეულში სპორტული მოედნის მშენებლობა</t>
  </si>
  <si>
    <t>პროექტის განხორციელების შედეგად მოეწყობა სპორტლი ინფრასტრუქტურა</t>
  </si>
  <si>
    <t xml:space="preserve"> პროექტის სახარჯთაღრიცხვო ღირებულება 96 107 ლარია. </t>
  </si>
  <si>
    <t>ბეჩოს ადმინისტრაციულ ერთეულში, სოფლების სასმელი წყლის სათავე ნაგებობისა და სისტმის მშენებლობა.</t>
  </si>
  <si>
    <t>პროექტის განხორციელების შედეგად გაუმჯობესდება მოსახლეობის საყოფაცხოვრებო პირობები, მოსახლეობა უზრუნველყოფილი იქნება სასმელი წყლით</t>
  </si>
  <si>
    <t>ბეჩო</t>
  </si>
  <si>
    <t>30.12.2026</t>
  </si>
  <si>
    <t xml:space="preserve"> პროექტის სახარჯთაღრიცხვო ღირებულება 1 268 205 ლარია. </t>
  </si>
  <si>
    <t>ლატალის ადმინისტრაციულ ერთეულში შიდა საუბნო საავტომობილო გზის და სანიაღვრე ქსელის მოწყობა.</t>
  </si>
  <si>
    <t>პროექტის განხორციელების შედეგად გაუმჯობესდება მოსახლეობის საყოფაცხოვრებო პირობები,</t>
  </si>
  <si>
    <t xml:space="preserve">                                                                                     რეგიონში განსახორციელებელი პროექტების ფონდის (რგპფ) პროექტები 2022 წ</t>
  </si>
  <si>
    <t>2.1 მხარის საგზაო ინფრასტრუქტურის (შიდასახელმწიფოებრივი და ადგილობრივი მნიშვნელობის,მათ შორის სასოფლო გზები)არარეაბილიტირებული ნაწილის,მისი პრიორიტეტული გზების რეაბილიტაცია</t>
  </si>
  <si>
    <t>სენაკის მუნიციპალიტეტის სოფ. ხორშისა და ხობის მუნიციპალიტეტის სოფ. საჯიჯაოს დამაკავშირებელი გზის რეაბილიტაცია</t>
  </si>
  <si>
    <t>თემებში საავტომობილო გზების კეთილ მოწყობა,მოასფალტირება რის გამოც მკვეთრად გაიზრდება მოსახლეობის კეთილდღეობა,გზებზე გადაადგილება გაადვილდება</t>
  </si>
  <si>
    <t>სენაკის მუნიციპალიტეტი</t>
  </si>
  <si>
    <t>სენაკის მუნიციპალიტეტის მერია</t>
  </si>
  <si>
    <t>აღნიშნული პროექტის განხორციელება ხელს შეუწყობს მუნიციპალიტეტებს შორის დამაკავშირებელი გზების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ორივე მუნიციპალიტეტის  მოსახლეობა –50 000 მცხოვრები.</t>
  </si>
  <si>
    <r>
      <t> </t>
    </r>
    <r>
      <rPr>
        <sz val="12"/>
        <color rgb="FF000000"/>
        <rFont val="Sylfaen"/>
        <family val="1"/>
        <charset val="204"/>
      </rPr>
      <t>ძველი სენაკის ადმინისტრაციულ ერთეულში, სოფელ ზემო სორტიდან საველე ბანაკამდე მისასვლელი გზის რეაბილიტაცია </t>
    </r>
  </si>
  <si>
    <t>თემებში საავტომობილო გზების კეთილმოწყობა,მოასფალტირება რის გამოც მკვეთრად გაიზრდება მოსახლეობის კეთილდღეობა,გზებზე გადაადგილება გაადვილდება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</si>
  <si>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–800 მცხოვრები.</t>
  </si>
  <si>
    <t>ძველი სენაკის ადმინისტრაციულ ერთეულის სოფ. მეორე ნოსირის საკირცხალიო-საკერძაიოს უბანში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</si>
  <si>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–500 მცხოვრები.</t>
  </si>
  <si>
    <t>ნოსირის ადმინისტრაციული ერთეულის საბოხუოს უბანში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</si>
  <si>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–300 მცხოვრები.</t>
  </si>
  <si>
    <t>ნოსირის ადმინისტრაციული ერთეულის საკილასონიოს უბანში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</si>
  <si>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–250 მცხოვრები.</t>
  </si>
  <si>
    <t>12.4 რეგიონში კულტურული და სპორტული ინფრასტრუქტურის რეაბილიტაცია და განვითარება</t>
  </si>
  <si>
    <t>ვაჩნაძის ქუჩის დასაწყისში, ყოფილი მე-8 სკოლის, ბელიაშვილის ქუჩის, ვახტანგ გორგასლის #87-ისა და მშვიდობის ქუჩაზე #4 ბაგა-ბაღის მიმდებარედ  მინი სპორტული მოედნების მოწყობა</t>
  </si>
  <si>
    <t>პროექტის განხორციელება ხელს შეუწყობს ქალაქში ყველა ასაკის ადამიანის ჯანსაღი ცხოვრების წესის დამკვიდრებას</t>
  </si>
  <si>
    <t>პროექტის განხორციელება ხელს შეუწყობს ქალაქში ყველა ასაკის ადამიანის ჯანსაღი ცხოვრების წესის დამკვიდრებას, რისთაც ისარგებლებს 5000 ბენეფიციარი</t>
  </si>
  <si>
    <t>13.ქმედითი გარემოსდაცვითი საქმიანობის განხორციელება</t>
  </si>
  <si>
    <t>ლეძაძამეს ადმინისტრაციული ერთეულის ლეკირცხალიეს უბანში გზის რეაბილიტაცია და მილხიდების მოწყობა</t>
  </si>
  <si>
    <t>სანიაღვრე არხებისა და ღელეების კალაპოტის გამაგრება, ტერიტორიების წყლის ნაკადისგან და ღვარცოფებისგან დაცვა</t>
  </si>
  <si>
    <t>აღნიშნული პროექტის განხორციელებით მოეწყობა სანიაღვრე არხები, რითაც ისარგებლებს მუნიციპალიტეტის 150 მცხოვრები</t>
  </si>
  <si>
    <t>ჭყონდიდელის ქუჩიდან ყოფილ გაზის კანტორამდე ჭავჭავაძის ქუჩის რეაბილიტაცია</t>
  </si>
  <si>
    <t>ქალაქში ქუჩების კეთილდღეობა,მოასფალტირება,რის გამოც მკვეთრად გაიზრდება მოსახლეობის კეთილდღეობა. გზებზე გადაადგილება გაადვილდება</t>
  </si>
  <si>
    <t>აღნიშნული პროექტის განხორციელება ხელს შეუწყობს ქალაქის ქუჩების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–250 მცხოვრები.</t>
  </si>
  <si>
    <t>ფოცხოს ადმინისტრაციული ერთეულის სოფ. I მოხაშში ხიდ-ბოგირის მოწყობა</t>
  </si>
  <si>
    <t>აღნიშნული პროექტის განხორციელებით მოეწყობა სანიაღვრე არხები, რითაც ისარგებლებს მუნიციპალიტეტის 170 მცხოვრები</t>
  </si>
  <si>
    <t>ჩხეტიას ქუჩის I ჩიხის ზედა მონაკვეთის რეაბილიტაცია</t>
  </si>
  <si>
    <t>აღნიშნული პროექტის განხორციელება ხელს შეუწყობს ქალაქის ქუჩების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–120 მცხოვრები.</t>
  </si>
  <si>
    <t>საკალანდარიშვილოს სასაფლაოზე საყრდენი კედლისა და გზის რეაბილიტაცია</t>
  </si>
  <si>
    <t>აღნიშნული პროექტის განხორციელება ხელს შეუწყობს ქალაქის ქუჩების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–1500 მცხოვრები.</t>
  </si>
  <si>
    <t>ს. შამათავას ქუჩის ბოლოში სანიაღვრე არხის რეაბილიტაცია</t>
  </si>
  <si>
    <t>აღნიშნული პროექტის განხორციელებით მოეწყობა სანიაღვრე არხები, რითაც ისარგებლებს მუნიციპალიტეტის 3000 მცხოვრები</t>
  </si>
  <si>
    <t>რუსთაველის ქუჩიდან რკინიგზის მიმართულებით ღელე ფიცუს ჯებირებისა და ფსკერის რეაბილიტაცია</t>
  </si>
  <si>
    <t>აღნიშნული პროექტის განხორციელებით მოეწყობა სანიაღვრე არხები, რითაც ისარგებლებს მუნიციპალიტეტის 2000 მცხოვრები</t>
  </si>
  <si>
    <t>ქ. სენაკი,მშვიდობის ქუჩაზე ნატოჩაოს უბანში კიუვეტისა და ღელეს ჯებირების  რეაბილიტაცია</t>
  </si>
  <si>
    <t>მენჯის ადმინისტრაციული ერთეულის სოფ. პერტულსა და ეკის ადმინისტრაციული ერთეულის საცხვიტაოს უბნებში  ხიდ-ბოგირების რეაბილიტაცია</t>
  </si>
  <si>
    <t>აღნიშნული პროექტის განხორციელებით მოეწყობა სანიაღვრე არხები, რითაც ისარგებლებს მუნიციპალიტეტის 130 მცხოვრები</t>
  </si>
  <si>
    <t>ა.ყაზბეგის ქუჩის რეაბილიტაცია,  თეფანიას ქუჩის ბოლო მონაკვეთის გზის რეაბილიტაცია, ძველი სენაკის ადმინისტრაციულ ერთეულში, სოფელ ძვ.სენაკში გზის რეაბილიტაცია, ნოქალაქევის ადმინისტრაციული ერთეულის სოფ. გახომელაში გზის რეაბილიტაცია და ცხაურის მოწყობა</t>
  </si>
  <si>
    <t>მუნიციპალიეტეტის ტერიტორიაზე არსებული ქუჩების კეთილდღეობა,მოასფალტირება,რის გამოც მკვეთრად გაიზრდება მოსახლეობის კეთილდღეობა. გზებზე გადაადგილება გაადვილდება</t>
  </si>
  <si>
    <t>თეფანიას ქუჩაზე სანიაღვრე არხის მოწყობა, ძველი სენაკის ადმინისტრაციულ ერთეულის საჯაკობიოს უბანში სანიაღვრე არხის საყრდენი კედლის მოწყობა მონოლითური რკინა-ბეტონით, გეგელიას ქუჩაზე სანიაღვრე არხის მოწყობა</t>
  </si>
  <si>
    <t>აღნიშნული პროექტის განხორციელებით მოეწყობა სანიაღვრე არხები, რითაც ისარგებლებს მუნიციპალიტეტის 500 მცხოვრები</t>
  </si>
  <si>
    <t>მშვიდობის ქ. #56 და #58 სახლებს შორის არსებული ღელეს ჯებირების რეაბილიტაცია</t>
  </si>
  <si>
    <t>აღნიშნული პროექტის განხორციელებით მოეწყობა სანიაღვრე არხები, რითაც ისარგებლებს მუნიციპალიტეტის 1500 მცხოვრები</t>
  </si>
  <si>
    <t>რუსთაველის ქუჩის #161-#171 სახლების წინ  ტროტუარისა და სანიაღვრე არხის რეაბილიტაცია, ნინოშვილის ქუჩაზე ტროტუარის მოწყობა </t>
  </si>
  <si>
    <t>ქალაქის ინფრასტრუქტურის გაუმჯობესება,მისი იერ-სახის ამაღლება თანამედროვე დონეზე</t>
  </si>
  <si>
    <t>აღნიშნული პროექტის განხორციელებით მოწესრიგდება ქალაქში არსებული ტროტუარი, რაც ხელს სეუწყობს მოსახლეობის უსაფრთხო გადააგილებას</t>
  </si>
  <si>
    <t>მენჯის ადმინისტრაციული ერთეულისა და თეკლათის ადმინისტრაციული ერთეულის დამაკავშირებელი (რეკა-ბათარია) გზის მოასფალტება ჩიხებით</t>
  </si>
  <si>
    <t>მუნიციპალიეტეტის ტერიტორიაზე არსებული ქუჩების კეთილმოწყობა,მოასფალტირება,რის გამოც მკვეთრად გაიზრდება მოსახლეობის კეთილდღეობა. გზებზე გადაადგილება გაადვილდება</t>
  </si>
  <si>
    <t>თეკლათის ადმინისტრაციულ ერთეულში გოლასკურის უბანში მინი სტადიონის მოწყობა</t>
  </si>
  <si>
    <t>ნოსირის ადმინიტრაციულ ერთეულში,საბესელიოს უბანში გზის რეაბილიტაცია</t>
  </si>
  <si>
    <t>მხარის ინფრასტრუქტურის არარეაბილიტირებული ნაწილის რეაბილიტაცია</t>
  </si>
  <si>
    <t xml:space="preserve">ქალაქის კორპუსებში რკინის კარების მოწყობა </t>
  </si>
  <si>
    <t xml:space="preserve">მუნიციპალიეტეტის ტერიტორიაზე არსებული კორპუსების ინფრასტრუქტურის მოწესრიგება, რის გამოც მკვეთრად გაიზრდება მოსახლეობის კეთილდღეობა. </t>
  </si>
  <si>
    <t>ქალაქის ცენტრალური სტადიონის ტერიტორიაზე მინი სპორტული მოედნის მოწყობა</t>
  </si>
  <si>
    <t>ნოქალაქევის ადმინისტრაციულ ერთეულში, გახომელას უბანში მინი მოედნის მოწყობა</t>
  </si>
  <si>
    <t>მეორე ნოსირის ადმინისტრაციულ ერთეულში, საბარკალაიოში გზის რეაბილიტაცია</t>
  </si>
  <si>
    <t>მშვიდობის ქუჩაზე N4 ბაგა-ბაღის მიმდებარედ მინი სტადიონის მოწყობა</t>
  </si>
  <si>
    <t>ლეძაძამეს ადმინისტრაციულ ერთეულში, ლესაჯაიეს უბანში გზის მოწყობა</t>
  </si>
  <si>
    <t>ნაფეტვარიძის ქუჩის ბოლოში არსებული კორპუსების რეაბილიტაცია და ეზოს კეთილმოწყობა</t>
  </si>
  <si>
    <t>ჟიული შარტავას სახელობის მუზეუმის შენობის სახურავის რეაბილიტაცია და ეზოს კეთილმოწყობა</t>
  </si>
  <si>
    <t>აკ.ელიავასა და კლდიაშვილის ქუჩების კვეთაზე კორპუსის რეაბილიტაცია</t>
  </si>
  <si>
    <t>უშაფათის ადმინისტრაციულ ერთეულში ცემენტო ბეტონის საფარის მოწყობა</t>
  </si>
  <si>
    <t>ფოცხოს ადმინისტრაციულ ერთეულში ცემენტო ბეტონის საფარის მოწყობა</t>
  </si>
  <si>
    <t>ზანა-ეწერის დამაკავშირებელი გზის რეაბილიტაცია</t>
  </si>
  <si>
    <t>გეჯეთის ადმინისტრაციული ერთეულიდან მარტვილის მუნიციპალიტეტის მიმართულებით არსებული გზის რეაბილიტაცია</t>
  </si>
  <si>
    <t>ეკი-უშაფათის დამაკავშირებელი გზის რეაბილიტაცია</t>
  </si>
  <si>
    <t>ქ.სენაკი, სამშობიარო სახლის რეაბილიტაცია</t>
  </si>
  <si>
    <t xml:space="preserve">მუნიციპალიეტეტის ტერიტორიაზე არსებული სამედიცინო ინფრასტრუქტურის მოწესრიგება, რის გამოც მკვეთრად გაიზრდება მოსახლეობის კეთილდღეობა. </t>
  </si>
  <si>
    <t>ნოქალაქევის ადმინისტრაციულ ერთეულში გახომელას უბანში გზის რეაბილიტაცია</t>
  </si>
  <si>
    <t>ეკის ადმინისტრაციულ ერთეულში საჯარო სკოლამდე მისასვლელი გზის, ხორშის ადმინისტრაციულ ერთეულში, სასაფლაოსთან მისასვლელი გზისა და ლეძაძამეს ადმინისტრაციულ ერთეულში, ჯოლევის უბანში ბეტონის საფარის მოწყობა</t>
  </si>
  <si>
    <t>ალ. არჩაიას ქუჩის ჩიხისა და შონიას ქუჩის რეაბილიტაცია</t>
  </si>
  <si>
    <t>აკ.ელიავასა და დავითაიას ქუჩების კვეთასთან ცხაურის მოწყობა, თეკლათის ადმინისტრაციულ ერთეულში, გოლასკურის უბანში ხიდბოგირის მოწყობა, ნოქალაქევის ადმინისტრაციულ ერთეულში, საბავშვო ბაღში ჭაბურღილის მოწყობა, ჭალადიდელის ქუჩაზე  სანიაღვრე არხის მოწყობა, ჯიხას ქუჩაზე სანიაღვრე არხის მოწყობა 30 გრძ.მ-ზე.</t>
  </si>
  <si>
    <t>კოსტავას ქუჩის ასფალტირება</t>
  </si>
  <si>
    <t>ქურდოვანიძის ქუჩის  ასფალტირება</t>
  </si>
  <si>
    <t>წერეთლის ქუჩის (რუსთაველის ქუჩიდან ჭავჭავაძის ქუჩამდე) ასფალტირება</t>
  </si>
  <si>
    <t>ვაჰანიას ქუჩის  ასფალტირება</t>
  </si>
  <si>
    <t>ჯორჯაძის ქუჩის (ცოტნე დადიანის ქუჩიდან რუსთაველის ქუჩამდე) ასფალტირება</t>
  </si>
  <si>
    <t>ბარათაშვილის ქუჩის ასფალტირება</t>
  </si>
  <si>
    <t xml:space="preserve">ნინოშვილის ქუჩის ასფალტირება </t>
  </si>
  <si>
    <t xml:space="preserve">აღმაშენებლის ქუჩის ასფალტირება (რუსთაველის ქუჩიდან მშვიდობის ქუჩამდე) </t>
  </si>
  <si>
    <t xml:space="preserve">ცოტნე დადიანის ქუჩის ასფალტირება </t>
  </si>
  <si>
    <t>რუსთაველის ქუჩის ასფალტირება</t>
  </si>
  <si>
    <t>ჭავჭავაძის ქუჩის (აღმაშენებლის ქუჩიდან წერეთლის ქუჩამდე) ასფალტირება</t>
  </si>
  <si>
    <t>ძვ.სენაკი ადმინისტრაციულ ერთეულში ე.წ ,,მეგობრობის'' ქუჩის რეაბილიტაცია</t>
  </si>
  <si>
    <t>ჯიხას ქუჩის ბოლოში, სასაფლაომდე მისასვლელი გზის რეაბილიტაცია</t>
  </si>
  <si>
    <t>მენჯის ადმინისტრაციულ ერთეულში, სკურიას უბანში გზის რეაბილიტაცია</t>
  </si>
  <si>
    <t>ძველი სენაკის ადმინისტრაციულ ერთეულში, საჯაკობიოს უბანში გზის რეაბილიტაცია</t>
  </si>
  <si>
    <t xml:space="preserve">ზემო-ფოცხო ალერტის დამაკავშირებელი გზის რეაბილიტაცია </t>
  </si>
  <si>
    <t>ლეძაძამეს ადმინისტრაციულ ერთეულში, სოფელ კვაუთში გზის რეაბილიტაცია</t>
  </si>
  <si>
    <t>ქ.სენაკი, სტალინის ქუჩის მეორე შესახვევის ასფალტირება</t>
  </si>
  <si>
    <t>ძველი სენაკის ადმინისტრაციულ ერთეულში, ჭალეს უბანში გზის რეაბილიტაცია</t>
  </si>
  <si>
    <t xml:space="preserve">თბილისის ქუჩის რეაბილიტაცია (სანკტ პეტერბურგის ქუჩიდან ზ. გამსახურდიას ქუჩამდე) </t>
  </si>
  <si>
    <t>ვაჟა-ფშაველას ქუჩის რეაბილიტაცია</t>
  </si>
  <si>
    <t>კ. გრიგოლიას ქუჩის რეაბილიტაცია</t>
  </si>
  <si>
    <t xml:space="preserve">სანკტ პეტერბურგის ქუჩის რეაბილიტაცია(ჟ. შარტავას ქუჩიდან თბილისის ქუჩამდე) </t>
  </si>
  <si>
    <t>ჯავახიშვილის ქუჩის რეაბილიტაცია</t>
  </si>
  <si>
    <t>მედეას ქუჩის რეაბილიტაცია და ეკის ადმიმინისტრაციულ ერთეულში საკუჭაოს უბანში გზის რეაბილიტაცია</t>
  </si>
  <si>
    <t>მაჩაბლის ქუჩის რეაბილიტაცია</t>
  </si>
  <si>
    <t>გოლასკური-ზემო ჭალადიდის დამაკავშირებელი გზის რეაბილიტაცია</t>
  </si>
  <si>
    <t>ქ.სენაკი, სიმონ ჯანაშიას ქუჩაზე არსებული სასაფლაოს შიდა გზის რეაბილიტაცია</t>
  </si>
  <si>
    <t>მენჯის ადმინისტრაციულ ერთეულში, საწულეისკიროს უბანში გზის რეაბილიტაცია</t>
  </si>
  <si>
    <t xml:space="preserve">ეკის ადმინისტრაციულ ერთეულში, ცენტრალური გზის რეაბილიტაცია </t>
  </si>
  <si>
    <t>ქ.სენაკი, აკაკი ელიავას ქუჩის რეაბილიტაცია</t>
  </si>
  <si>
    <t>ქ.სენაკი, გივი ღვინჯილიას ქუჩის რეაბილიტაცია</t>
  </si>
  <si>
    <t>ლეძაძამეს ადმინისტრაციულ ერთეულში, ლეგოგიეს უბანში გზის რეაბილიტაცია</t>
  </si>
  <si>
    <t>ძვ.სენაკის ადმინისტრაციულ ერთეულში, სოფელ საჩიქობაოში გზის რეაბილიტაცია</t>
  </si>
  <si>
    <t>ძვ.სენაკის ადმინისტრაციულ ერთეულში, პატარა შხეფის უბანში გზის რეაბილიტაცია</t>
  </si>
  <si>
    <t>უშაფათის ადმინისტრაციულ ერთეულში, ლეგოგინეს უბანში გზის რეაბილიტაცია</t>
  </si>
  <si>
    <t>უშაფათის ადმინისტრაციულ ერთეულში, ლეხაბურძანიეს უბანში გზის რეაბილიტაცია</t>
  </si>
  <si>
    <t>უშაფათის ადმინისტრაციულ ერთეულში, ლეკორშიეს უბანში გზის რეაბილიტაცია</t>
  </si>
  <si>
    <t>უშაფათის ადმინისტრაციულ ერთეულში, ლეკოკაიეს უბანში გზის რეაბილიტაცია</t>
  </si>
  <si>
    <t>უშაფათის ადმინისტრაციულ ერთეულში, ლეგაბელიეს უბანში გზის რეაბილიტაცია</t>
  </si>
  <si>
    <t>ხორშის ადმინისტრაციულ ერთეულში, სკოლიდან მეურნეობისკენ მიმავალი გზის რეაბილიტაცია</t>
  </si>
  <si>
    <t>მეორე ნოსირის ადმინისტრაციულ ერთეულში, ჭუბაბრიების,მილორავების უბნებში გზის რეაბილიტაცია</t>
  </si>
  <si>
    <t>ლეძაძამეს ადმინისტრაციულ ერთეულში, სოფელ ბეთლემში ეკლესიამდე მისასვლელი გზის რეაბილიტაცია</t>
  </si>
  <si>
    <t>გეჯეთის ადმინისტრაციულ ერთეულში, საკუპრეიშვილოს უბანში გზის რეაბილიტაცია</t>
  </si>
  <si>
    <t>გეჯეთის ადმინისტრაციულ ერთეულში, სათურქიოს უბანში გზის რეაბილიტაცია</t>
  </si>
  <si>
    <t>ზანის ადმინისტრაციულ ერთეულში, ეწერის უბანში გზის რეაბილიტაცია</t>
  </si>
  <si>
    <t>ზანის ადმინისტრაციულ ერთეულში, საესებუოს უბანში გზის რეაბილიტაცია</t>
  </si>
  <si>
    <t>ნოქალაქევის ადმინისტრაციულ ერთეულში, ლებაღათურიეს უბანში სასაფლაომდე მისასვლელი გზის რეაბილიტაცია</t>
  </si>
  <si>
    <t>ნოსირის ამდინისტრაციულ ერთეულში, სასოლომონიოს უბანში გზის რეაბილიტაცია</t>
  </si>
  <si>
    <t>ზემო ჭალადიდის ადმინისტრაციულ ერთეულში გზის რეაბილიტაცია (ცენტრიდან საგვიჩიოს მიმართულებით)</t>
  </si>
  <si>
    <t>მენჯის ადმინისტრაციული ერთეულში, სოფელ ბათარიაში მე-4 ქუჩის რეაბილიტაცია</t>
  </si>
  <si>
    <t>ფოცხოს ადმინისტრაციულ ერთეულში, ლედემურიეს უბანში გზის რეაბილიტაცია</t>
  </si>
  <si>
    <t>ფოცხოს ადმინისტრაციული ერთეულსა და უშაფათის ადმინისტრაციული ერთეულის დამაკავშირებელი გზის რეაბილიტაცია</t>
  </si>
  <si>
    <t>ხორშის ადმინისტრაციულ ერთეულში ციზეთი-ბიას დამაკავშირებელი გზის რეაბილიტაცია</t>
  </si>
  <si>
    <t>გეჯეთის ადმინისტრაციულ ერთეულში, საჩემიოს უბანში გზის რეაბილიტაცია</t>
  </si>
  <si>
    <t>მენჯის ადმინისტრაციულ ერთეულში, პერტულის უბანში გზის რეაბილიტაცია</t>
  </si>
  <si>
    <t xml:space="preserve">ნოსირის ადმინისტრაციულ ერთეულში სასირიოს უბნის გზის რეაბილიტაცია </t>
  </si>
  <si>
    <t>რეგიონში განსახორციელებელი პროექტების ფონდის (რგპფ) პროექტები 2025- 2026 წელი</t>
  </si>
  <si>
    <t>მენჯის ადმინისტრაციულ ერთეულში, სახარბედიოში მე-3 ქუჩისა და  შესახვევების რეაბილიტაცია</t>
  </si>
  <si>
    <t>ძველი სენაკის ადმინისტრაციულ ერთეულში, საარახამიოს უბანში გზის რეაბილიტაცია ( მე-5 ქუჩა)</t>
  </si>
  <si>
    <t>ძველი სენაკის ადმინისტრაციულ ერთეულში, სოფელ სორტაში, ჩილაჩავების უბანში გზის რეაბილიტაცია ( მე-3 ქუჩა; 1 ქუჩის 1 ჩიხი)</t>
  </si>
  <si>
    <t xml:space="preserve">მენჯის ადმინისტრაციულ ერთეულში, სოფელ ბათარიაში მე-6,  მე-7, მე-8 და მე-9 ქუჩების რეაბილიტაცია </t>
  </si>
  <si>
    <t xml:space="preserve">გეჯეთის ადმინისტრაციულ ერთეულში, საჯღამაიოს უბანში გზის რეაბილიტაცია </t>
  </si>
  <si>
    <t xml:space="preserve">მენჯის ადმინისტრაციულ ერთეულში, სოფელ სახარბედიოში I ქუჩის I შესახვევის რეაბილიტაცია </t>
  </si>
  <si>
    <t xml:space="preserve">ქ.სენაკი, ლადო ასათიანის ქუჩის რეაბილიტაცია </t>
  </si>
  <si>
    <t>ახალისოფლის ადმინისტრაციულ ერთეულში, სოფელ ისულაში სპორტული მოედნის მოწყობა</t>
  </si>
  <si>
    <t>თეკლათის ადმინისტრაციულ ერთეულში, ტყირის უბანში სპორტული მოედნის მოწყობა</t>
  </si>
  <si>
    <t>თეკლათის ადმინისტრაციულ ერთეულში, გოლასკურის უბანში სპორტული მოედნის მოწყობა</t>
  </si>
  <si>
    <t>თეკლათის ადმინისტრაციულ ერთეულში, საგვარამიოს უბანში სპორტული მოედნის მოწყობა</t>
  </si>
  <si>
    <t>ნოსირის ადმინისტრაციულ ერთეულში, საოდიშარიოს უბანში სპორტული მოედნის მოწყობა</t>
  </si>
  <si>
    <t>ძველი სენაკის ადმინისტრაციულ ერთეულში, სოფელ კოტიანეთში სპორტული მოედნის რეაბილიტაცია</t>
  </si>
  <si>
    <t>ქ.სენაკი, დედის ქუჩაზე ტრენაჟორის მოწყობა</t>
  </si>
  <si>
    <t>ქ.სენაკი, დედის ქუჩაზე სპორტული მოედნის მოწყობა</t>
  </si>
  <si>
    <t>ქ.სენაკი, დავით აღმაშენებლის  ქუჩაზე სპორტული მოედნის მოწყობა</t>
  </si>
  <si>
    <t>ქ.სენაკი, მიშა ღვინჯილიას ქუჩა N3ა-ში სპორტული მოედნის მოწყობა</t>
  </si>
  <si>
    <t>ნოსირის ადმინისტრაციული ერთეული, სოფელ საკილასონიოში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</si>
  <si>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–700 მცხოვრები.</t>
  </si>
  <si>
    <t>მეორე ნოსირის ადმინისტრაციული ერთეული, საგუდაოს უბანში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</si>
  <si>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–450 მცხოვრები.</t>
  </si>
  <si>
    <t>მეორე ნოსირის ადმინისტრაციული ერთეული, კუპრეიშვილების უბანში გზის მოწყობა</t>
  </si>
  <si>
    <t xml:space="preserve">ძველი სენაკის ადმინისტრაციული ერთეული,  სოფელი ძვ. სენაკი, მე-2 ქუჩის I ჩიხის  რეაბილიტაცია </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</si>
  <si>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–200 მცხოვრები.</t>
  </si>
  <si>
    <t>ლეძაძამეს ადმინისტრაციული ერთეული, ლეჯოჯუეს უბანში გზის რეაბილიტაცია</t>
  </si>
  <si>
    <t>ლეძაძამეს  ადმინისტრაიცული ერთეული, სოფელ ბეთლემში I ქუჩის III ჩიხის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</si>
  <si>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–400 მცხოვრები.</t>
  </si>
  <si>
    <t>ლეძაძამეს ადმინისტრაციული ერთეული, ცენტრიდან ხიდამდე გზის მონაკვეთის რეაბილიტაცია</t>
  </si>
  <si>
    <t>ეკი-უშაფათის დამაკავშირებელი გზის რეაბილიტაცია (მეორე ეტაპი)</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</si>
  <si>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–1000 მცხოვრები.</t>
  </si>
  <si>
    <t>ზანის ადმინისტრაციული ერთეული, საშურღაიოს უბანში გზის რეაბილიტაცია</t>
  </si>
  <si>
    <t>ზანის ადმინისტრაიცული ერთეული, სოფელ ზანაში  მე-7ქუჩის II ჩიხის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</si>
  <si>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–600 მცხოვრები.</t>
  </si>
  <si>
    <t>თეკლათის ადმინისტრაციული ერთეული, სოფელი ტყირის გზის რეაბილიტაცია</t>
  </si>
  <si>
    <t>ქ.სენაკი, გივი ღვინჯილიას და მაჩაბლის ქუჩის I შესახვევის რეაბილიტაცია</t>
  </si>
  <si>
    <t>ქ.სენაკი, საკალანდარიშვილოს სასაფლაოს გზის ზედა მონაკვეთის რეაბილიტაცია</t>
  </si>
  <si>
    <t>ჭყონდიდელის ქუჩის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</si>
  <si>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–5000 მცხოვრები.</t>
  </si>
  <si>
    <t>თაყაიშვილისა და აგარაკის  ქუჩების ზედა მონაკვეთის გზის რეაბილიტაცია</t>
  </si>
  <si>
    <t>ზვიად გამსახურდიას ქუჩის რეაბილიტაცია</t>
  </si>
  <si>
    <t xml:space="preserve">ნოსირის ამდინისტრაციული ერთეული, სოფელ საოდიშარიოში გზის რეაბილიტაცია </t>
  </si>
  <si>
    <t xml:space="preserve">ნოსირი ადმინისტრაციული ერთეული, სოფელ შუა ნოსირში გზის რეაბილიტაცია </t>
  </si>
  <si>
    <t>ძველი სენაკის ადმინისტრაციული ერთეული,  სოფ. ძვ. სენაკში მე-3 ქუჩის I და II შესახვევების  რეაბილიტაცია (სადავითაიოს უბანი)</t>
  </si>
  <si>
    <t xml:space="preserve">ძველი სენაკის ადმინისტრაციული ერთეული, სოფელ კოტიანეთში მე-2 ქუჩის რეაბილიტაცია </t>
  </si>
  <si>
    <t xml:space="preserve">ძველი სენაკის ადმინისტრაციული ერთეული მე-18 ქუჩის რეაბილიტაცია </t>
  </si>
  <si>
    <t>ძველი სენაკის ადმინისტრაციული ერთეული, სოფ. ძვ. სენაკში მე-5 ქუჩის  I ჩიხის და I შესახვევის რეაბილიტაცია (სადავითაიოს უბანი)</t>
  </si>
  <si>
    <t>ფოცხოს ადმინისტრაციული ერთეული, სოფელ მოხაშის 23-ე ქუჩის  I ჩიხის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</si>
  <si>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–350 მცხოვრები.</t>
  </si>
  <si>
    <t xml:space="preserve">ფოცხოს ადმინისტრაციული ერთეული, სოფელ მოხაშის 25-ე ქუჩის რეაბილიტაცია </t>
  </si>
  <si>
    <t xml:space="preserve">ფოცხოს ადმინისტრაციული ერთეული, სოფელ მოხაშის მე-19,  მეორე მოხაშის მე-2, მე-20,  და მე-20 ქუჩის I შესახვევის რეაბილიტაცია </t>
  </si>
  <si>
    <t>ზანის ადმინისტრაციული ერთეული, სატყებუჩაო და სააფაქიოს გზის რეაბილიტაცია</t>
  </si>
  <si>
    <t xml:space="preserve">მენჯის  ადმინისტრაციული  ერთეული, სოფელ სახარბედიოში IV ქუჩის რეაბილიტაცია </t>
  </si>
  <si>
    <t xml:space="preserve">მენჯის  ადმინისტრაციული  ერთეული, სოფელ სახარბედიოში IV ქუჩის და სოფელ სკურიში I ქუჩის რეაბილიტაცია </t>
  </si>
  <si>
    <t>ნოქალაქევის ადმინისტრაციული ერთეული, სოფელ გახომელაში I ქუჩის  II შესახვევის რეაბილიტაცია</t>
  </si>
  <si>
    <t xml:space="preserve">ნოქალაქევის ადმინისტრაციული ერთეული, სოფელ გახომელაში IV ქუჩის რეაბილიტაცია </t>
  </si>
  <si>
    <t>ნოქალაქევის ადმინისტრაციული ერთეული, სოფელ გახომელაში I ქუჩის  II ჩიხის რეაბილიტაცია</t>
  </si>
  <si>
    <t>ნოქალაქევის ადმინისტრაციული ერთეული, სოფელ ჯიხაში IV ქუჩის  და I შესახვევის რეაბილიტაცია</t>
  </si>
  <si>
    <t>ნოქალაქევის ადმინისტრაციული ერთეული, სოფელ გახომელაში მე-8 ქუჩის  II ჩიხის რეაბილიტაცია</t>
  </si>
  <si>
    <t>ახალისოფლის ადმინისტრაციულ ერთეულში ცენტრამდე გზის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</si>
  <si>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–1500 მცხოვრები.</t>
  </si>
  <si>
    <t>ლეძაძამეს ადმინისტრაციული ერთეული, ლეკირცხალიეს უბანში ჩაქცეული გზის მონაკვეთის რეაბილიტაცია</t>
  </si>
  <si>
    <t>ქ. სენაკი, სტალინის ქუჩის I ჩიხის რეაბილიტაცია</t>
  </si>
  <si>
    <t>ს. ჩიქოვანისა და ნ. ვაჩნაძის დამაკავშირებელი გზის რეაბილიტაცია</t>
  </si>
  <si>
    <t>დ. ლოლუას I ჩიხისა და ზუგდიდის ქუჩის დამაკავშირებელი მონაკვეთის საფეხმავლო ბილიკის რეაბილიტაცია</t>
  </si>
  <si>
    <t>დ. კლდიაშვილის ქუჩის I ჩიხის და არსენას ქუჩის მონაკვეთის რეაბილიტაცია</t>
  </si>
  <si>
    <t>ჭავჭავაძის ქუჩის რეაბილიტაცია (წერეთლის ქუჩიდან ჭყონდიდელის ქუჩამდე)</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</si>
  <si>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–8000 მცხოვრები.</t>
  </si>
  <si>
    <t>წმინდა ნინოს ქუჩის ზედა მონაკვეთის რეაბილიტაცია</t>
  </si>
  <si>
    <t>ქ.სენაკი, ნატოჩაოს უბანში სანიაღვრე არხის რეაბილიტაცია (მეორე ეტაპი)</t>
  </si>
  <si>
    <t>აღნიშნული პროექტის განხორციელებით მოეწყობა სანიაღვრე არხები, რითაც ისარგებლებს მუნიციპალიტეტის 600 მცხოვრები</t>
  </si>
  <si>
    <t>ნაფეტვარიძის ქუჩაზე სანიაღვრე არხის რეაბილიტაცია</t>
  </si>
  <si>
    <t>აღნიშნული პროექტის განხორციელებით მოეწყობა სანიაღვრე არხები, რითაც ისარგებლებს მუნიციპალიტეტის 700 მცხოვრები</t>
  </si>
  <si>
    <t>ჭავჭავაძის ქუჩა N123, მრავალბინიანი საცხოვრებელი სახლის ფასადის რეაბილიტაცია</t>
  </si>
  <si>
    <t xml:space="preserve">მოსახლეობის სოციალური დონის ამაღლება </t>
  </si>
  <si>
    <t>აღნიშნული პროექტის განხორციელება ხელს შეუწყობს მრავალბინიანი საცხოვრებელი სახლების გარე იერ-სახის და საყოფაცხოვრებო პირობების გაუმჯობესებას. ამ პროექტით ისარგებლებს მუნიციპალიტეტის მთლიანი მოსახლეობა –300 მცხოვრები.</t>
  </si>
  <si>
    <t>რუსთაველის ქუჩა N227-229, შენობის ფასადის რეაბილიტაცია</t>
  </si>
  <si>
    <t>აღნიშნული პროექტის განხორციელება ხელს შეუწყობს მრავალბინიანი საცხოვრებელი სახლების გარე იერ-სახის და საყოფაცხოვრებო პირობების გაუმჯობესებას. ამ პროექტით ისარგებლებს მუნიციპალიტეტის მთლიანი მოსახლეობა –200 მცხოვრები.</t>
  </si>
  <si>
    <t>წმინდა ნინოს ქ.N1, მრავალბინიანი საცხოვრებელი სახლის ფასადის რეაბილიტაცია</t>
  </si>
  <si>
    <r>
      <t>ა(ა).ი.პ. „სენაკის მუნიციპალიტეტი,</t>
    </r>
    <r>
      <rPr>
        <sz val="11"/>
        <color rgb="FF000000"/>
        <rFont val="Sylfaen"/>
        <family val="1"/>
      </rPr>
      <t xml:space="preserve"> </t>
    </r>
    <r>
      <rPr>
        <sz val="12"/>
        <color theme="1"/>
        <rFont val="Sylfaen"/>
        <family val="1"/>
      </rPr>
      <t xml:space="preserve">სასპორტო გაერთიანების შენობის წინ ტერიტორიის კეთილმოწყობა </t>
    </r>
  </si>
  <si>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რეაბილიტაციას,ინფრასტრუქტურის მოწესრიგებას. ამ პროექტით ისარგებლებს მუნიციპალიტეტის მთლიანი მოსახლეობა –800 მცხოვრები.</t>
  </si>
  <si>
    <t>ქ. სენაკი, ნიზან ცერცვაძის ქუჩის რეაბილიტაცია</t>
  </si>
  <si>
    <t>აღნიშნული პროექტის განხორციელება ხელს შეუწყობს ადმინისტრაციულ ერთეულებში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–2000 მცხოვრები.</t>
  </si>
  <si>
    <t xml:space="preserve">მენჯის ადმინისტრაციული ერთეული, სოფელ საწულეისკირიოში  მინი მოედნის მოწყობა </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</si>
  <si>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–250 მცხოვრები.</t>
  </si>
  <si>
    <t>ფოცხოს ადმინისტრაციული ერთეული, სოფელ  მოხაშში (ლეჭეს უბანი) გზის რეაბილიტაცია</t>
  </si>
  <si>
    <t>ძველი სენაკის ადინისტრაციული ერთეული, სოფელი ზემო სორტა,  საბჟალაოს უბანში გზის რეაბილიტაცია</t>
  </si>
  <si>
    <t>ეკის ადმინისტრაციული ერთეული,  სოფელ საცხვიტაოში, ხიდამდე მისასვლელი გზის რეაბილიტაცია</t>
  </si>
  <si>
    <t xml:space="preserve">2026-2027წწ   </t>
  </si>
  <si>
    <t>ქ.სენაკი, ჭავჭავაძის ქუჩა N74-ში არსებული 2 სართულიანი კორპუსის სრული რეაბილიტაცია</t>
  </si>
  <si>
    <t>მოსახლეობისთვის კომფორტული და უსაფრთხო საცხოვრებელი პირობები</t>
  </si>
  <si>
    <t>აღნიშნული პროექტის განხორციელება ხელს შეუწყობს მრავალბინიანი საცხოვრებელი სახლების გარე იერ-სახის და საყოფაცხოვრებო პირობების გაუმჯობესებას. ამ პროექტით ისარგებლებს მუნიციპალიტეტის მთლიანი მოსახლეობა –10 000 მცხოვრები.</t>
  </si>
  <si>
    <t>ქ.სენაკი, ჭავჭავაძის ქუჩა N91-ში არსებული 4 სართულიანი კორპუსის სრული რეაბილიტაცია</t>
  </si>
  <si>
    <t>ქ.სენაკი, რუსთაველის ქუჩა N239-ში არსებული კორპუსის სრული რეაბილიტაცია</t>
  </si>
  <si>
    <t>ქ.სენაკი, რუსთაველის ქუჩა N241-ში არსებული კორპუსის სრული რეაბილიტაცია</t>
  </si>
  <si>
    <t>ქ.სენაკი, მიშა ღვინჯილიას ქ.10, კორპუსის სახურავის რეაბილიტაცია</t>
  </si>
  <si>
    <t>აღნიშნული პროექტის განხორციელება ხელს შეუწყობს მრავალბინიანი საცხოვრებელი სახლების გარე იერ-სახის და საყოფაცხოვრებო პირობების გაუმჯობესებას. ამ პროექტით ისარგებლებს მუნიციპალიტეტის მთლიანი მოსახლეობა –250 მცხოვრები.</t>
  </si>
  <si>
    <t>ქ.სენაკი, მიშა ღვინჯილიას ქ.14, კორპუსის სახურავის რეაბილიტაცია</t>
  </si>
  <si>
    <t>ქ.სენაკი, მიშა ღვინჯილიას ქ.22, კორპუსის სახურავის რეაბილიტაცია</t>
  </si>
  <si>
    <t>ქ.სენაკი, მიშა ღვინჯილიას ქ.16, კორპუსის სახურავის რეაბილიტაცია</t>
  </si>
  <si>
    <t>ქ.სენაკი, ნატო ვაჩნაძეს ქ.3, კორპუსის სახურავის რეაბილიტაცია</t>
  </si>
  <si>
    <t>აღნიშნული პროექტის განხორციელება ხელს შეუწყობს მრავალბინიანი საცხოვრებელი სახლების გარე იერ-სახის და საყოფაცხოვრებო პირობების გაუმჯობესებას. ამ პროექტით ისარგებლებს მუნიციპალიტეტის მთლიანი მოსახლეობა –150 მცხოვრები.</t>
  </si>
  <si>
    <t>ქ.სენაკი, ნატო ვაჩნაძეს ქ.2, კორპუსის სახურავის რეაბილიტაცია</t>
  </si>
  <si>
    <t>ქ.სენაკი, ნატო ვაჩნაძეს ქ.4, კორპუსის სახურავის რეაბილიტაცია</t>
  </si>
  <si>
    <t>ქ.სენაკი ჯიხას ქუჩაზე, საბავშვო ბაღის მიმდებარედ სანიაღვრე არხის მოწყობა, ქ.სენაკი, დ.აღმაშენებლის და დ.აღმაშენებლის პირველი ჩიხის კვეთაზე არსებული სანიაღვრე არხის რეაბილიტცია,  ქ.სენაკი, გ.ბრწყინვალის ქუჩაზე ოჯახებს შორის გამავალი სანიაღვრე არხის რეაბილიტაცია, ქ.სენაკი, ი.ჭავჭავაძის ქუჩაზე სანიაღვრე არხის რეაბილიტაცია, ძველი სენაკის ადმინისტრაციული ერთეული, საარახამიოს უბანში სანიაღვრე არხის მოწყობა</t>
  </si>
  <si>
    <t>აღნიშნული პროექტის განხორციელებით მოეწყობა სანიაღვრე არხები, რითაც ისარგებლებს მუნიციპალიტეტის 250 მცხოვრები</t>
  </si>
  <si>
    <t>ეკის ადმინისტრაციულ ერთეულში  საპაჭკორიოს უბანში გზის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</si>
  <si>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–250 მცხოვრები.</t>
  </si>
  <si>
    <t>ქ. სენაკი, ფოთის ქუჩის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</si>
  <si>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–750 მცხოვრები.</t>
  </si>
  <si>
    <t>ქ. სენაკი, კეცხოველის ქუჩის რეაბილიტაცია</t>
  </si>
  <si>
    <t xml:space="preserve">ქ. სენაკი, კ. გამსახურდიას ქუჩის I ჩიხის რეაბილიტაცია </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</si>
  <si>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–500 მცხოვრები.</t>
  </si>
  <si>
    <t>ქ. სენაკი, ფიროსმანის ქუჩის ბოლო მონაკვეთისა და  სანიაღვრე არხის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</si>
  <si>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–650 მცხოვრები.</t>
  </si>
  <si>
    <t>ზანის ამინისტრაციული ერთეულის სოფელ ზანაში  I ქუჩის  II შესახვევის რეაბილიტაცია</t>
  </si>
  <si>
    <t>მენჯის ადმინისტრაციული ერთეული, სოფელ სახარბედიოში  მე-3 ქუჩის რეაბილიტაცია</t>
  </si>
  <si>
    <t xml:space="preserve">მენჯის ადმინისტრაციული ერთეული,  სოფელ ბათარიაში მე-4 ქუჩის რეაბილიტაცია </t>
  </si>
  <si>
    <t>ძველი სენაკის ადმინისტრაციული ერთეული, სოფელ ზემო სორტაში, მე-5 ქუჩის რეაბილიტაცია</t>
  </si>
  <si>
    <t>ძველი სენაკის ადმინისტრაციული ერთეული, სოფელ ძველი სენაკში, საარჩაიოს უბანში მე-9 ქუჩის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</si>
  <si>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–200 მცხოვრები.</t>
  </si>
  <si>
    <t>ძველი სენაკის ადმინისტრაციული ერთეული, სოფელი კოტიანეთი,წმ. გიორგის ტაძრამდე მისასვლელი გზის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</si>
  <si>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–300 მცხოვრები.</t>
  </si>
  <si>
    <t>ლეძაძამის ადმინისტრაციული ერთეული, სოფელი კვაუთი, ეკლესიამდე მისასვლელი გზის რეაბილიტაცია</t>
  </si>
  <si>
    <t>ფოცხოს ადმინისტრაციული ერთეული, სოფელი ფოცხოში ლესანაიე, ლემირცხულე და ლემამულიეს უბნებში გზების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</si>
  <si>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–800 მცხოვრები.</t>
  </si>
  <si>
    <t>ზანის ადმინისტრაციული ერთეულში, საკვაშილაოს უბნის გზის რეაბილიტაცია</t>
  </si>
  <si>
    <t>ძველი სენაკის ადმინისტრაციული ერთეულის  სოფელ სორტაში, პოლიგონამდე მისისვლელი გზის რეაბილიტაცია</t>
  </si>
  <si>
    <t>ძველი სენაკის ადმინისტრაციული ერთეულის სოფელ  საჩიქობაოში სამხედრო გზის რეაბილიტაცია</t>
  </si>
  <si>
    <t>აღნიშნული პროექტის განხორციელება ხელს შეუწყობს გზების დაზიანებული ნაწილის რეაბილიტაციას,საგზაო ინფრასტრუქტურის მოწესრიგებას,ავტოსატრანსპორტო საშუალებების უსაფრთხო გადაადგილებას. ამ პროექტით ისარგებლებს მუნიციპალიტეტის მთლიანი მოსახლეობა –700 მცხოვრები.</t>
  </si>
  <si>
    <t>ქ.სენაკი, წმინდა ნინოს ქუჩის რეაბილიტაცია, ქ.სენაკი, საზოგადოებრივი ჯანდაცვის ცენტრის  და სამშობიარო სახლის მიმდიბარედ პარკინგის მოწყობა</t>
  </si>
  <si>
    <t>ქ.სენაკი, წერეთლის ქუჩის რეაბილიტაცია (ცოტნე დადიანის ქუჩიდან რუსთაველის ქუჩამდე)</t>
  </si>
  <si>
    <t>ქ.სენაკი, ჭავჭავაძის ქუჩის რეაბილიტაცია (აღმაშენებლის ქუჩიდან ბოლომდე)</t>
  </si>
  <si>
    <t>ეკის ადმინისტრაციულ ერთეული,  სახუნჯუოს უბანში გზის რეაბილიტაცია</t>
  </si>
  <si>
    <t>ახალსოფლის ადმინისტრაციული ერთეული,  კონსტანტინე გამსახურდიას ქუჩის რეაბილიტაცია</t>
  </si>
  <si>
    <t>2.1 რეგიონში კულტურული და სპორტული ინფრასტრუქტურის რეაბილიტაცია და განვითარება</t>
  </si>
  <si>
    <t>ქ.სენაკი,რუსთაველის N237-ში არსებული მინი სპორტული მოედნის რეაბილიტაცია</t>
  </si>
  <si>
    <t xml:space="preserve">სპორტით დაინტერესებული ახალგაზრდების და მოსახლეობის კმაყოფილების დონე; შექმნილი თანამედროვე სპორტული სივრცე; სპორტული სექციების მრავალფეროვნება; განვითარების შესაძლებლობა; სპორტულ სექციებში ჩართული ახალგაზრდების ზრდა; განვითარების პირობების შექმნა; </t>
  </si>
  <si>
    <t>ქ.სენაკი, აკ. ელიავას N23-ში არსებული მინი სპორტული მოედნის რეაბილიტაცია</t>
  </si>
  <si>
    <t>ქ.სენაკი, სამხედრო დასახლებაში არსებული მინი სპორტული მოედნის რეაბილიტაცია</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</si>
  <si>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–200 მცხოვრები.</t>
  </si>
  <si>
    <t>ქ.სენაკი, დ.აღმაშენებლის ქ.N53-ის მიმდებარედ არსებული მინი სპორტული მოედნის რეაბილიტაცია</t>
  </si>
  <si>
    <t xml:space="preserve">ძველი სენაკის ადმინისტრაციული ერთეულის სოფელ  ზემო სორტაში, მინი სპორტული მოედნის მოწყობა </t>
  </si>
  <si>
    <t xml:space="preserve">ახალსოფლის ადმინისტრაციულ ერთეულში მინი სპორტული მოედნის მოწყობა </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</si>
  <si>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–300 მცხოვრები.</t>
  </si>
  <si>
    <t>ნოსირის ადმინისტრაციულ ერთეულში, სოფელ საოდიშარიოში ტრენაჟორის მოწყობა</t>
  </si>
  <si>
    <t>ქ.სენაკი, ჭყონდიდელის ქუჩაზე არსებულ სკვერში ტრენაჟორის მოწყობა</t>
  </si>
  <si>
    <t xml:space="preserve">ჭალადიდის ადმინისტრაციულ ერთეულში მინი სპორტული მოედნის მოწყობა </t>
  </si>
  <si>
    <t>მენჯის ადმინისტრაციულ ერთეულში, სოფ ბათარიაში მინი სპორტული მოედნის რეაბილიტაცია</t>
  </si>
  <si>
    <t xml:space="preserve">მეორე ნოსირის ადმინისტრაციულ ერთეულში,  მინი სპორტული მოედნის მოწყობა </t>
  </si>
  <si>
    <t>თამარის ქუჩაზე ტრენაჟორის მოწყობა</t>
  </si>
  <si>
    <t>ქ.სენაკი ნ.ცერცვაძე და კარტოზიას ქუჩების კვეთაზე მინი სპორტული მოედნის  მოწყობა</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</si>
  <si>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–500 მცხოვრები.</t>
  </si>
  <si>
    <t>გეჯეთის ადმინისტრაციულ ერთეულში, საჩემიოს უბანში მინი სპორტული მოედნის მოწყობა</t>
  </si>
  <si>
    <t>ნოქალაქევის ადმინისტრაციულ ერთეულში ჯიხას უბანი მინი სპორტული მოედნის მოწყობა</t>
  </si>
  <si>
    <t>ხორშის ადმინისტრაციულ  ერთეულში, მეურნეობის უბანში მინი სპორტული მოედნის მოწყობა</t>
  </si>
  <si>
    <t>მესამე საჯარო სკოლის მეორე კორპუსის ტერიტორიაზე სპორტული მოედნის რეაბილიტაცია</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</si>
  <si>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–450 მცხოვრები.</t>
  </si>
  <si>
    <t>მენჯის ადმინისტრაციული ერთეული, სოფელ სახარბედიოში არსებული მინი სპორტული მოედნის რეაბილიტაცია</t>
  </si>
  <si>
    <t>აღნიშნული პროექტის განხორციელება ხელს შეუწყობს სპორტული ინფრასტრუქტურის მოწესრიგებას, სპორტული სექციების ზრდას და განვითარებას. ამ პროექტით ისარგებლებს მუნიციპალიტეტის მთლიანი მოსახლეობა –150 მცხოვრები.</t>
  </si>
  <si>
    <t>ეკის ადმინისტრაციული ერთეული, სოფელ საადამიოში  მინი სპორტული მოედნის მოწყობა</t>
  </si>
  <si>
    <t>ქ.სენაკი,დედის ქუჩის რეაბილიტაცია</t>
  </si>
  <si>
    <t>აღნიშნული პროექტის განხორციელებით მოწესრიგდება საგზაო ინფრასტრუქტურა,ავტოსატრანსპორტო საშუალებებით გადაადგილება უსაფრთხო გახდება. ამ პროექტით ისარგებლებს  მუნიციპალიტეტის  მოსახლეობა –5000 მცხოვრები.</t>
  </si>
  <si>
    <t>ქ.სენაკი, სენაკის ქუჩის რეაბილიტაცია</t>
  </si>
  <si>
    <t>ქ.სენაკი, იაკობ გოგებაშვილის ქუჩის რეაბილიტაცია</t>
  </si>
  <si>
    <t>ქ.სენაკი, ალექსანდრე წურწუმიას ქუჩის რეაბილიტაცია</t>
  </si>
  <si>
    <t>ქ.სენაკი, დავით გურამიშვილის ქუჩის რეაბილიტაცია</t>
  </si>
  <si>
    <t>ქ.სენაკი, აქვსენტი ცაგარელის ქუჩის რეაბილიტაცია</t>
  </si>
  <si>
    <t>ქ.სენაკი, სოსო გეგელიას ქუჩის რეაბილიტაცია</t>
  </si>
  <si>
    <t>ქ.სენაკი, ბათუმის ქუჩის რეაბილიტაცია</t>
  </si>
  <si>
    <t>ქ.სენაკი, ვახტანგ გორგასლის ქუჩის რეაბილიტაცია</t>
  </si>
  <si>
    <t>ქ.სენაკი,სამხედრო ბაზის ტერიტორიაზე არსებული შიდა გზის რეაბილიტაცია</t>
  </si>
  <si>
    <t xml:space="preserve">ძველი სენაკის ადმინისტრაციული ერთეული, საგიგიბერიოს უბანში სასაფლაოს გზის რეაბილიტაცია </t>
  </si>
  <si>
    <t>აღნიშნული პროექტის განხორციელებით მოწესრიგდება საგზაო ინფრასტრუქტურა,ავტოსატრანსპორტო საშუალებებით გადაადგილება უსაფრთხო გახდება. ამ პროექტით ისარგებლებს  მუნიციპალიტეტის  მოსახლეობა –200 მცხოვრები.</t>
  </si>
  <si>
    <t>მერიის ადმინისტრაციული შენობის შიდა ტერიტორიის გზის რეაბილიტაცია</t>
  </si>
  <si>
    <t>აღნიშნული პროექტის განხორციელებით მოწესრიგდება საგზაო ინფრასტრუქტურა,ავტოსატრანსპორტო საშუალებებით გადაადგილება უსაფრთხო გახდება. ამ პროექტით ისარგებლებს  მუნიციპალიტეტის  მოსახლეობა –500 მცხოვრები.</t>
  </si>
  <si>
    <t xml:space="preserve">თ. დავიათიას ქუჩაზე სანიაღვრე არხის რეაბილიტაცია, კლდიაშვილის  ქუჩაზე სანიაღვრე არხის რეაბილიტაცია, ქ.სენაკი, ნ. ცხვიტავას ქუჩაზე სანიაღვრე არხის რეაბილიტაცია </t>
  </si>
  <si>
    <t>2022  წელი</t>
  </si>
  <si>
    <t>2023  წელი</t>
  </si>
  <si>
    <t>2024  წელი</t>
  </si>
  <si>
    <t>2025  წელი</t>
  </si>
  <si>
    <t>2026  წელი</t>
  </si>
  <si>
    <t>2027  წელი</t>
  </si>
  <si>
    <t>რეგიონში განსახორციელებელი პროექტების ფონდის (რგპფ) პროექტები 2022-2025წწ.</t>
  </si>
  <si>
    <t>საბაზისო ინფრასტრუქტურის გაუმჯობესება (მიზანი 2)</t>
  </si>
  <si>
    <t>ამოცანა 2.1 მხარის საგზაო ინფრასტრუქტურის (შიდასახელმწიფოებრივი და აგილობრივი მნიშვნელობის, მათ შორის სასოფლო გზები) არარეაბილიტირებული ნაწილის, მისი პრიორიტეტული გზების რეაბილიტაცია. ცენტრალური ხელისუფლებისა და მუნიციპალიტეტების შესაბამისი საქმიანობის სათანადო კოორდინაცია, რათა მათ განახორციელონ თავიანთ კომპეტენციას მიკუთვნებული გზების რეაბილიტაცია.</t>
  </si>
  <si>
    <t>ჩხოროწყუს მუნიციპალიტეტის სოფ. მუხურში (ქოყოს უბანი) გზის მოწყობა ასფალტო-ბეტონის საფარით</t>
  </si>
  <si>
    <t xml:space="preserve">საგზაო ინფრასტრუქტურისა და მოსახლეობის სოციალურ-ეკონომიური დონის გაუმჯობესება </t>
  </si>
  <si>
    <t>ჩხოროწყუს მუნიციპალ;იტეტი</t>
  </si>
  <si>
    <t>ჩხოროწყუს მუნიციპალიტეტის სოფ. ჭოღაში (ლექობალეს უბანი) გზის მოწყობა ასფალტო-ბეტონის საფარით</t>
  </si>
  <si>
    <t>ჩხოროწყუს მუნიციპალიტეტის ლეწურწუმეში შიდა საუბნო გზის მოწყობა ასფალტო-ბეტონის საფარით</t>
  </si>
  <si>
    <t xml:space="preserve"> ტურიზმის ინდუსტრიის მრავალმხრივი განვითარება მიზანი 9)</t>
  </si>
  <si>
    <r>
      <t xml:space="preserve"> ამოცანა </t>
    </r>
    <r>
      <rPr>
        <sz val="11"/>
        <color theme="1"/>
        <rFont val="Sylfaen"/>
        <family val="1"/>
      </rPr>
      <t>9. 3.  ტურიზმის საინფორმაციო ცენტრის შექმნა და კეთილმოწყობა. ტურისტული მომსახურების  ობიექტებში მომსახურე პერსონალის პროფესიული განათლებისა და კვალიფიკაციის ამაღლების პროგრამების განხორციელება გიდების და სექტორში დასაქმებული სხვა სპეციალიზირებული პერსონალის მომზადება-გადამზადების ხელშეწყობა.;</t>
    </r>
  </si>
  <si>
    <t>სოფ. მუხურში კულტურის ცენტრისა და ტურიზმის განვითარებისათვის ახალი შენობის მშენებლობა</t>
  </si>
  <si>
    <t>ინფრასტრუქტურა და ტურიზმი ს განვითარება</t>
  </si>
  <si>
    <t>ჩხოროწყუს მუნიციპალიტეტი</t>
  </si>
  <si>
    <t>ტურიზმის საინფორმაციო ცენტრის შექმნა და კეთილმოწყობა. ტურისტული მომსახურების  ობიექტებში მომსახურე პერსონალის პროფესიული განათლებისა და კვალიფიკაციის ამაღლების პროგრამების განხორციელება გიდების და სექტორში დასაქმებული სხვა სპეციალიზირებული პერსონალის მომზადება-გადამზადების ხელშეწყობა.;</t>
  </si>
  <si>
    <t>ქ. ჩხოროწყუში ლექვარცხეს უბნის გზის რეაბილიტაცია</t>
  </si>
  <si>
    <t>ჩხოროწყუს მუნიციპალიტეტის სოფ. ახუთის ადმინისტრაციულ ერთეულში  შიდა საუბნო გზების რეაბილიტაცია</t>
  </si>
  <si>
    <t>ჩხოროწყუს მუნიციპალიტეტის სოფ. კირცხის ადმინისტრაციულ ერთეულში   შიდა საუბნო გზების რეაბილიტაცია</t>
  </si>
  <si>
    <t>ჩხოროწყუს მუნიციპალიტეტის . ლესიჭინის  ადმინისტრაციულ ერთეულში შიდა საუბნო გზების რეაბილიტაცია</t>
  </si>
  <si>
    <t>ჩხოროწყუს მუნიციპალიტეტის სოფ. ქვედაჩხოროწყუში შიდა საუბნო გზების რეაბილიტაცია</t>
  </si>
  <si>
    <t>ამოცანა 2.7. მუნიციპალური ცენტრების ინფრასტრუქტურული იერსახის გაუმჯობესება</t>
  </si>
  <si>
    <t>დაბის ცენტრის კეთილმოწყობა, რაც ითვალისწინებს  სკვერების კეთილმოწყობა–რეაბილიტაცია</t>
  </si>
  <si>
    <t>ქალაქის ცენტრის იერსახის გაუმჯობესება</t>
  </si>
  <si>
    <t>ჩხოროწყუს მუნიციპალიტეტის  ლესიჭინეს ადმინისტრაციულ ერთეულში შიდა საუბნო გზების რეაბილიტაცია</t>
  </si>
  <si>
    <t>ჩხოროწყუს მუნიციპალიტეტის ჭოღას ადმინისტრაციულ ერთეულში  შიდა საუბნო გზების რეაბილიტაცია</t>
  </si>
  <si>
    <t>ჩხოროწყუს მუნიციპალიტეტის  ხაბუმეს ადმინისტრაციულ ერთეულში შიდა საუბნო გზების რეაბილიტაცია</t>
  </si>
  <si>
    <t>ჩხოროწყუს მუნიციპალიტეტის მუხურის ადმინისტრაციულ ერთეულში  შიდა საუბნო გზების რეაბილიტაცია</t>
  </si>
  <si>
    <t>ჩხოროწყუს მუნიციპალიტეტის ნაფიჩხოვოს ადმინისტრაციულ ერთეულში შიდა საუბნო გზების რეაბილიტაცია</t>
  </si>
  <si>
    <t>ჩხოროწყუს მუნიციპალიტეტის  კირცხის  ადმინისტრაციულ ერთეულში შიდა საუბნო გზების რეაბილიტაცია</t>
  </si>
  <si>
    <t>ჩხოროწყუს მუნიციპალიტეტის ს თაიას  ადმინისტრაციულ ერთეულში შიდა საუბნო გზების რეაბილიტაცია</t>
  </si>
  <si>
    <t>ჩხოროწყუს მუნიციპალიტეტის ს მუხურის ადმინისტრაციულ ერთეულში შიდა საუბნო გზების რეაბილიტაცია (ლეკის უბანი)</t>
  </si>
  <si>
    <t>1 000 000</t>
  </si>
  <si>
    <t>926 203</t>
  </si>
  <si>
    <t>ჩხოროწყუს მუნიციპალიტეტის ს ნაფიჩხოვოს ადმინისტრაციულ ერთეულში შიდა საუბნო გზების რეაბილიტაცია (ლედარსალეს უბანი)</t>
  </si>
  <si>
    <t>1 500 000</t>
  </si>
  <si>
    <t>604 495</t>
  </si>
  <si>
    <t>ჩხოროწყუს მუნიციპალიტეტის ს ლეწურწუმეს ადმინისტრაციულ ერთეულში შიდა საუბნო გზების რეაბილიტაცია (ნაგვაზაოს უბანი)</t>
  </si>
  <si>
    <t xml:space="preserve">1 000 000 </t>
  </si>
  <si>
    <t>233 316</t>
  </si>
  <si>
    <t>ჩხოროწყუს მუნიციპალიტეტის ს ქვედაჩხოროწყუს ადმინისტრაციულ ერთეულში შიდა საუბნო გზების რეაბილიტაცია (ჭვილიშის უბანი)</t>
  </si>
  <si>
    <t>765 306</t>
  </si>
  <si>
    <t>ჩხოროწყუს მუნიციპალიტეტის სოფ. ხაბუმეს ადმინისტრაციულ ერთეულში  შიდა საუბნო გზების რეაბილიტაცია (ჯუმითის უბანი)</t>
  </si>
  <si>
    <t>500 000</t>
  </si>
  <si>
    <t>716 287</t>
  </si>
  <si>
    <t>ჩხოროწყუს მუნიციპალიტეტის ს ლესიჭინეს ადმინისტრაციულ ერთეულში შიდა საუბნო გზების რეაბილიტაცია (მეურნეობის უბანი)</t>
  </si>
  <si>
    <t>814 458</t>
  </si>
  <si>
    <t>ჩხოროწყუს მუნიციპალიტეტის ს ქვედაჩხოროწყუს ადმინისტრაციულ ერთეულში შიდა საუბნო გზების რეაბილიტაცია (ლეპაპესუბანი)</t>
  </si>
  <si>
    <t>672 952</t>
  </si>
  <si>
    <t>ჩხოროწყუს მუნიციპალიტეტის სოფ. ლესიჭინეში სახვარაოს უბნის გზის მოწყობა ასფალტო-ბეტონის საფარით</t>
  </si>
  <si>
    <t>ჩხოროწყუს მუნიციპალიტეტის სოფ. ზუმში სალემონჯოს უბნის გზის მოწყობა ასფალტო-ბეტონის საფარით</t>
  </si>
  <si>
    <t>ჩხოროწყუს მუნიციპალიტეტის სოფ. ლეწურწუმეში ნაკათის  უბნის გზის მოწყობა ასფალტო-ბეტონის საფარით</t>
  </si>
  <si>
    <t>ქ. ჩხოროწყუში მდ. ოჩხომურის მარჯვენა ნაპირზე ნაპირსამაგრი ჯებირის მოწყობა</t>
  </si>
  <si>
    <r>
      <t>·</t>
    </r>
    <r>
      <rPr>
        <sz val="7"/>
        <color theme="1"/>
        <rFont val="Times New Roman"/>
        <family val="1"/>
      </rPr>
      <t xml:space="preserve">         </t>
    </r>
    <r>
      <rPr>
        <sz val="10"/>
        <color theme="1"/>
        <rFont val="Sylfaen"/>
        <family val="1"/>
      </rPr>
      <t>ჩხოროწყუს მუნიციპალიტეტის ქალაქ ჩხოროწყუს, თამარ მეფის ქუჩაზე არსებული ნაპირსამაგრი ჯებირი ავარიულ მდგომარეობაშია. ყოველი წვიმის დროს წყლით იფარება თამარ მეფის ქუჩა, მოვარდნილი წყლის ნაკადი ფარავს მოსახლეობის საკარმიდამო ნაკვეთებსა და საცხოვრებელ სახლებს.  სტიქიის შედეგად  არასაკმარისი გამტარიანობის გამო  საშიშროება ექმნება კერძო და სახელმწიფო ქონებას.</t>
    </r>
  </si>
  <si>
    <t>ჩხოროწყუს მუნიციპალიტეტის სოფ. ახუთში (მეორე ახუთი) ნაზოდელაოს მღვიმემდე მისასვლელი გზის რეაბილიტაცია (ხრეშოვანი საფარი 4,5 კმ).</t>
  </si>
  <si>
    <t>150 000</t>
  </si>
  <si>
    <t xml:space="preserve"> ქ. ჩოროწყუში (გარახის უბანი) სასიგნალო კოშკებთან (ჯიხა) მისასვლელი გზის რეაბილიტაცია (1000 გრძ/მ ბეტონის გზა, 500 გრძ/მ ხრეშოვანი საფარი).</t>
  </si>
  <si>
    <t>250 000</t>
  </si>
  <si>
    <t>ჯანმრთელობა და სოციალური დაცვა მიზანი 10)</t>
  </si>
  <si>
    <r>
      <t xml:space="preserve"> ამოცანა 10</t>
    </r>
    <r>
      <rPr>
        <sz val="11"/>
        <color theme="1"/>
        <rFont val="Sylfaen"/>
        <family val="1"/>
      </rPr>
      <t>. 1. ჯანმრთელობისა და სოციალური დაცვის  ცენტრის შექმნა და კეთილმოწყობა. ჯანდაცვის მომსახურების  ობიექტებში მომსახურე პერსონალის პროფესიული განათლებისა და კვალიფიკაციის ამაღლების პროგრამების განხორციელება გიდების და სექტორში დასაქმებული სხვა სპეციალიზირებული პერსონალის მომზადება-გადამზადების ხელშეწყობა.;</t>
    </r>
  </si>
  <si>
    <t>ქ. ჩხოროწყუში სამედიცინო ცენტრის მშენებლობა</t>
  </si>
  <si>
    <t>ჯანდაცვა და სოციალური მომსახურეობა</t>
  </si>
  <si>
    <t>600 000</t>
  </si>
  <si>
    <t>სამედიცინო ცენტრის შექმნა და კეთილმოწყობა. სამედიცინო მომსახურების  ობიექტებში მომსახურე პერსონალის პროფესიული განათლებისა და კვალიფიკაციის ამაღლების პროგრამების განხორციელება ჯანდაცვის სექტორში დასაქმებული სხვა სპეციალიზირებული პერსონალის მომზადება-გადამზადების ხელშეწყობა.;</t>
  </si>
  <si>
    <t>ჩხოროწყუს მუნიციპალიტეტის ნაკიფუ-ულურია-ხაბუმე (ჯუმითის მონაკვეთი) საავტომობილო გზის რეაბილიტაცია ასფალტო-ბეტონის საფარით</t>
  </si>
  <si>
    <t>ჩხოროწყუს მუნიციპალიტეტის ქ. ჩხოროწყუ, ლესელიძეს მე-2 შესახვევი,გზის რეაბილიტაცია ასფალტო-ბეტონის საფარით</t>
  </si>
  <si>
    <t>192 912</t>
  </si>
  <si>
    <t xml:space="preserve"> ქ. ჩოროწყუში (გარახის უბანი) სასიგნალო კოშკებთან (ჯიხა) მისასვლელი გზის რეაბილიტაცია .</t>
  </si>
  <si>
    <t xml:space="preserve">ჩხოროწყუს მუნიციპალიტეტის სოფ. ახუთში  შიდა საუბნო გზის  რეაბილიტაცია </t>
  </si>
  <si>
    <t>დანართი N 1</t>
  </si>
  <si>
    <t>საბაზისო ინფრასტრუქტურის გაუმჯობესება</t>
  </si>
  <si>
    <t>2025-2026 წელი</t>
  </si>
  <si>
    <t>2026-2027 წელი</t>
  </si>
  <si>
    <t>2027-2029 წელი</t>
  </si>
  <si>
    <t>მხარის საგზაო ინფრასტრუქტურის (ადგილობრივი მნიშვნელობის სასოფლო გზა) არა რეაბილიტირებული ნაწილის რეაბილიტაცია.</t>
  </si>
  <si>
    <t>ხობის მუნიციპალიტეტში, ხეთის ადმინისტრაციულ ერთეულში პაპანწყვირეს ტბასთან მისასვლელი გზის რეაბილიტაცია</t>
  </si>
  <si>
    <t>ინფრასტრუქტურის განვითარება, მოსახლეობის სოციალური და ეკონომიკური მდგომარეობის გაუმჯობესება</t>
  </si>
  <si>
    <t>ხეთის ადმინისტრაციული ერთეული</t>
  </si>
  <si>
    <t>333 898</t>
  </si>
  <si>
    <t>17 574</t>
  </si>
  <si>
    <t>351 472</t>
  </si>
  <si>
    <t>ხობის მუნიციპალიტეტის მერია</t>
  </si>
  <si>
    <t>ხეთის ადმინისტრაციული ერთეულში მდებარე პაპანწყვირეს ტბა წლებია იპყრობს ტურისტების ყურადღებას და მუდმივად იზრდება მისი დამთვალიერებელთა რიცხვი, მასთან დაკავშირებული ლეგენდისა და სილამაზის გამო, თუმცა ტბასთან მისასვლელი გზის საფარის ამორტიზირებულობა მნიშვნელოვნად ხელის შემშლელი ფაქტორია ვიზიტორთათვის. აუცილებელია აღნიშნული გზის მოწესრიგება, რაც ერთგვარად გამოიწვევს ტურისტული პოტენციალის ზრდას ჩვენს მუნიციპალიტეტსა და კერძოდ- ხეთის ადმინისტრაციულ ერთეულში</t>
  </si>
  <si>
    <t>რეგიონში განსახორციელებელი პროექტების ფონდის (რგპფ) პროექტები 2023-2024 წელი</t>
  </si>
  <si>
    <t>ხობის მუნიციპალიტეტის სოფელ კუთხე ნოჯიხევში შიდა სასოფლო გზის (ასფალტო-ბეტონი) მოწყობა</t>
  </si>
  <si>
    <t>ნოჯიხევის ადმინისტრაციული ერთეულის სოფელი კუთხე ნოჯიხევი</t>
  </si>
  <si>
    <t>601 112.5</t>
  </si>
  <si>
    <t>31 637.5</t>
  </si>
  <si>
    <t>632 750</t>
  </si>
  <si>
    <t>ხობის მუნიციპალიტეტის სოფელ კუთხე ნოჯიხევში შიდა სასოფლო გზა სრულად ამორტიზებულია და საჭიროებს რეაბილიტაციას (ასფალტო-ბეტონის მოწყობას).</t>
  </si>
  <si>
    <t>ხობის მუნიციპალიტეტის სოფელ  ნოჯიხევში შიდა სასოფლო გზის (ცემენტო-ბეტონი) მოწყობა</t>
  </si>
  <si>
    <t>ნოჯიხევის ადმინისტრაციული ერთეულის სოფელი ნოჯიხევი</t>
  </si>
  <si>
    <t>1 218 299</t>
  </si>
  <si>
    <t>64 121</t>
  </si>
  <si>
    <t>1 282 420</t>
  </si>
  <si>
    <t>ხობის მუნიციპალიტეტის სოფელ  ნოჯიხევში შიდა სასოფლო გზა სრულად ამორტიზებულია და საჭიროებს რეაბილიტაციას.(ცემენტო-ბეტონის მოწყობას). უამინდობის პერიოდში გართულებულია გადაადგილება და მოსახლეობას უჭირს პირველადი დახმარების დროულად მიღება.</t>
  </si>
  <si>
    <t>ხობის მუნიციპალიტეტის თორსა-დღვაბისა და ხამისკურის დამაკავშირებელი გზის (ცემენტო-ბეტონი) მოწყობა</t>
  </si>
  <si>
    <t xml:space="preserve"> თორსა-დღვაბისა და ხამისკურის ადმინისტრაციული ერთეულები</t>
  </si>
  <si>
    <t>3 091 765.7</t>
  </si>
  <si>
    <t>162 724.5</t>
  </si>
  <si>
    <t>3 254 490.16</t>
  </si>
  <si>
    <t>ხობის მუნიციპალიტეტის ხამისკურისა და თორსა-დღვაბის ადმინისტრაციული ერთეულების დამაკავშირებელი გზა სრულად ამორტიზებულია და საჭიროებს რეაბილიტაციას (ცემენტო-ბეტონის მოწყობას).  ეს საკითხი საკმაოდ მწვავედ დგას ორივე ადმინისტრაციული ერთეულის მოსახლეობასთან გამართულ ყველა დონის შეხვედრაზე.</t>
  </si>
  <si>
    <t>ხობის მუნიციპალიტეტის ხამისკურის ადმინისტრაციულ ერთეულში სოფელ საქირიოში გზის (ცემენტო-ბეტონი) მოწყობა</t>
  </si>
  <si>
    <t xml:space="preserve"> ხამისკურის ადმინისტრაციული ერთეული</t>
  </si>
  <si>
    <t>899 967.6</t>
  </si>
  <si>
    <t>47 366.7</t>
  </si>
  <si>
    <t>947 334.33</t>
  </si>
  <si>
    <t>ხობის მუნიციპალიტეტის ხამისკურის ადმინისტრაციული ერთეულის სოფელ საქირიოს შიდა სასოფლო გზა სრულად ამორტიზებულია და საჭიროებს რეაბილიტაციას (ცემენტო-ბეტონის მოწყობას).</t>
  </si>
  <si>
    <t>ხობის მუნიციპალიტეტის ხეთის ადმინისტრაციულ ერთეულის სოფელ ნოჩხონში   გზის (ასფალტო-ბეტონი) მოწყობა</t>
  </si>
  <si>
    <t>1 665 605.93</t>
  </si>
  <si>
    <t>87 663.5</t>
  </si>
  <si>
    <t>1 753 269.42</t>
  </si>
  <si>
    <t>ხობის მუნიციპალიტეტის ხეთის ადმინისტრაციული ერთეულის სოფელ ნოჩხონის შიდა სასოფლო გზა სრულად ამორტიზებულია და საჭიროებს რეაბილიტაციას (ასფალტო-ბეტონის მოწყობას). გართულებულია გადაადგილება უამინდობის პერიოდში.</t>
  </si>
  <si>
    <t>ხობის მუნიციპალიტეტის პატარა ფოთისა და ჭალადიდის დამაკავშირებელი გზის (ცემენტო-ბეტონი) მოწყობა</t>
  </si>
  <si>
    <t>პატარა ფოთისა და ჭალადიდის ადმინისტრაციული ერთეულები</t>
  </si>
  <si>
    <t>3 089 967.29</t>
  </si>
  <si>
    <t>ხობის მუნიციპალიტეტის პატარა ფოთისა და ჭალადიდის ადმინისტრაციული ერთეულების დამაკავშირებელი გზა სრულად ამორტიზებულია და საჭიროებს რეაბილიტაციას (ცემენტო-ბეტონის მოწყობას). პროექტი საკმაოდ მნიშვნელოვანია აღნიშნული ადმინისტრაციული ერთეულების მოსახლეობისთვის.</t>
  </si>
  <si>
    <t>ხობის მუნიციპალიტეტის თორსის ადმინისტრაციულ ერთეულში სოფელ საბუკიოში ბეტონის  გზის მოწყობა</t>
  </si>
  <si>
    <t>თორსის ადმინისტრაციული ერთეული</t>
  </si>
  <si>
    <t>1 942 826</t>
  </si>
  <si>
    <t>102 254</t>
  </si>
  <si>
    <t>2 045 080</t>
  </si>
  <si>
    <t>ხობის მუნიციპალიტეტის თორსის ადმინისტრაციული ერთეულის სოფელ საბუკიოს შიდა სასოფლო გზა სრულად ამორტიზებულია და საჭიროებს რეაბილიტაციას. საკითხი საკმაოდ აქტიურად განიხილება მოსახლეობასთან გამართულ შეხვედრებზე.</t>
  </si>
  <si>
    <t>ხობის მუნიციპალიტეტის საგვიჩიოს ადმინისტრაციულ ერთეულში შიდა სასოფლო   გზის (ასფალტო-ბეტონი) მოწყობა</t>
  </si>
  <si>
    <t xml:space="preserve"> საგვიჩიოს ადმინისტრაციული ერთეული</t>
  </si>
  <si>
    <t>2 071 601.3</t>
  </si>
  <si>
    <t>109 031.6</t>
  </si>
  <si>
    <t>2 180 632.93</t>
  </si>
  <si>
    <t>ხობის მუნიციპალიტეტის საგვიჩიოს ადმინისტრაციული ერთეულის შიდა სასოფლო გზა სრულად ამორტიზებულია და საჭიროებს რეაბილიტაციას (ასფალტო-ბეტონის მოწყობას).</t>
  </si>
  <si>
    <t>რეგიონში კულტურული და სპორტული ინფრასტრუქტურის რეაბილიტაცია და განვითარება</t>
  </si>
  <si>
    <t>ქალაქ ხობში ხელოვნურსაფარიანი საფეხბურთო მოედნის მოწყობა</t>
  </si>
  <si>
    <t>კეთილმოწყობილი სპორტული ინფრასტრუქტურა</t>
  </si>
  <si>
    <t>ქ. ხობი</t>
  </si>
  <si>
    <t>1 645 106.2</t>
  </si>
  <si>
    <t>86 584.5</t>
  </si>
  <si>
    <t>1 731 690.73</t>
  </si>
  <si>
    <t>ქალაქ ხობში ხელოვნურსაფარიანი საფეხბურთო მოედნის მოწყობის საკითხი აქტუალურია ხობის მუნიციპალიტეტის მოსახლეობისთვის, განსაკუთრებით-ახალგაზრდებისთვის, ჯანსაღი ცხოვრების ხელშეწყობისა და სპორტის კუთხით განვითარების მიზნით.</t>
  </si>
  <si>
    <t>ხობის მუნიციპალიტეტის პირველი მაისის ადმინისტრაციულ ერთეულში აია სოფიას ტაძართან მისასვლელი  გზის მოწყობა</t>
  </si>
  <si>
    <t>პირველი მაისის ადმინისტრაციული ერთეული</t>
  </si>
  <si>
    <t>1 963 354.8</t>
  </si>
  <si>
    <t>103 334.5</t>
  </si>
  <si>
    <t>2 066 689.3</t>
  </si>
  <si>
    <t>ხობის მუნიციპალიტეტის პირველი მაისის ადმინისტრაციულ ერთეულში მდებარე აია სოფიას ტაძართან მისასვლელი გზა სრულად ამორტიზებულია და საჭიროებს რეაბილიტაციას. პროექტის განხორციელება მეტად მნიშვნელოვანია სრულიად ხობის მუნიციპალიტეტისთვის, ვინაიდან, წმინდა აია სოფიას ტაძარი უძველესი ისტორიული ძეგლია და საკმაოდ დიდია ინტერესი მის მიმართ, დამთვალიერებელთა მხრიდან. აღნიშნული გზის მოწესრიგებით ხელი შეეწყობა ხობის მუნიციპალიტეტში ტურისტული პოტენციალის ზრდას.</t>
  </si>
  <si>
    <t>18 035 107.9</t>
  </si>
  <si>
    <t>949 216.2</t>
  </si>
  <si>
    <t>18 984 324.16</t>
  </si>
  <si>
    <t>რეგიონში განსახორციელებელი პროექტების ფონდის (რგპფ) პროექტები 2023- 2024-2025 წელი</t>
  </si>
  <si>
    <t>ბიის ადმინისტრაციულ ერთეულში 9 აპრილის ქუჩის რეაბილიტაცია</t>
  </si>
  <si>
    <t>ბიის ადმინისტრაციული ერთეული</t>
  </si>
  <si>
    <t>ხობის მუნიციპალიტეტის ბიის ადმინისტრაციული ერთეულის 9 აპრილის ქუჩის გზა სრულად ამორტიზებულია და საჭიროებს რეაბილიტაციას (ასფალტო-ბეტონის მოწყობას).</t>
  </si>
  <si>
    <t>ახალი ხიბულის ადმინისტრაციულ ერთეულში სასაფლაოსთან მისასვლელი გზის (საჯიშკარიანოს მონაკვეთი) რეაბილიტაცია</t>
  </si>
  <si>
    <t>ახალი ხიბულის ადმინისტრაციული ერთული</t>
  </si>
  <si>
    <t>ხობის მუნიციპალიტეტის ახალი ხიბულის ადმინისტრაციულ ერთეულში სასაფლაოსთან მისასვლელი გზა (საჯიშკარიანოს მონაკვეთი) სრულად ამორტიზებულია და საჭიროებს რეაბილიტაციას.(ცემენტო-ბეტონის მოწყობას). ეს საკითხი საკმაოდ მტკივნეულია ადგილობრივი მოსახლეობისთვის</t>
  </si>
  <si>
    <t>ახალი ხიბულის ადმინისტრაციულ ერთეულში სასაფლაოსთან მისასვლელი გზის (საბასილაიოს მონაკვეთი) რეაბილიტაცია</t>
  </si>
  <si>
    <t>პირველი მაისის ადმინისტრაციულ ერთეულში  გოგი ბუკიას ქუჩის რეაბილიტაცია</t>
  </si>
  <si>
    <t>ხობის მუნიციპალიტეტის პირველი მაისის ადმინისტრაციულ ერთეულში გოგი ბუკიას ქუჩის გზა სრულად ამორტიზებულია და საჭიროებს რეაბილიტაციას (ცემენტო-ბეტონის მოწყობას).</t>
  </si>
  <si>
    <t>ხეთის ადმინისტრაციულ ერთეულში ლაჟვარდი  ბუკიას ქუჩის რეაბილიტაცია</t>
  </si>
  <si>
    <t>ხეთის ამინისტრაციული ერთეული</t>
  </si>
  <si>
    <t>ხობის მუნიციპალიტეტის ხეთის ადმინისტრაციულ ერთეულში ლაჟვარდი ბუკიას ქუჩის გზა სრულად ამორტიზებულია და საჭიროებს რეაბილიტაციას (ასფალტო-ბეტონის მოწყობას). გართულებულია გადაადგილება უამინდობის პერიოდში.</t>
  </si>
  <si>
    <t>ხეთის ადმინისტრაციულ ერთეულში სასაფლაოსთან მისასვლელი (ჩოლოყაშვილის ქუჩა) გზის რეაბილიტაცია</t>
  </si>
  <si>
    <t xml:space="preserve">ხობის მუნიციპალიტეტის ხეთის ადმინისტრაციული ერთეულის ჩოლოყაშვილის ქუჩის გზა სრულად ამორტიზებულია და საჭიროებს რეაბილიტაციას (ცემენტო-ბეტონის მოწყობას). </t>
  </si>
  <si>
    <t>ხამისკურის ადმინისტრაციულ ერთეულში სასოფლო გზის რეაბილიტაცია</t>
  </si>
  <si>
    <t>ხამისკურის ადმინისტრაციული ერთეული</t>
  </si>
  <si>
    <t>ხობის მუნიციპალიტეტის ხამისკურის ადმინისტრაციული ერთეულის შიდა სასოფლო გზა სრულად ამორტიზებულია და საჭიროებს რეაბილიტაციას. საკითხი საკმაოდ აქტიურად განიხილება მოსახლეობასთან გამართულ შეხვედრებზე.</t>
  </si>
  <si>
    <t>ქ. ხობში სამეგრელოს ქუჩაზე გზის დარჩენილი ნაწილის რეაბილიტაცია</t>
  </si>
  <si>
    <t>ქ. ხობი, სამეგრელოს ქუჩა</t>
  </si>
  <si>
    <t>ქ. ხობის სამეგრელოს ქუჩის გზის დარჩენილი ნაწილი სრულად ამორტიზებულია და საჭიროებს რეაბილიტაციას (ასფალტო-ბეტონის მოწყობას).</t>
  </si>
  <si>
    <t>ახალი ხიბულის ადმინისტრაციულ ერთეულში (შეროზიების უბანი) გზის რეაბილიტაცია</t>
  </si>
  <si>
    <t xml:space="preserve">ხობის მუნიციპალიტეტის ახალი ხიბულის ადმინისტრაციული ერთეულის (შეროზიების უბანი)  ქუჩის გზა სრულად ამორტიზებულია და საჭიროებს რეაბილიტაციას (ცემენტო-ბეტონის მოწყობას). </t>
  </si>
  <si>
    <t>ქ. ხობში ჭალადიდელის ქუჩაზე გზის რეაბილიტაცია</t>
  </si>
  <si>
    <t>ქ. ხობი, ჭალადიდელის ქუჩა</t>
  </si>
  <si>
    <t xml:space="preserve">ქ. ხობის ჭალადიდელის ქუჩის გზა სრულად ამორტიზებულია და საჭიროებს რეაბილიტაციას (ცემენტო-ბეტონის მოწყობას). </t>
  </si>
  <si>
    <t>ნოჯიხევის ადმინისტრაციულ ერთეულში (რუსიების უბანი) გზის რეაბილიტაცია</t>
  </si>
  <si>
    <t>ნოჯიხევის ადმინისტრაციული ერთეული</t>
  </si>
  <si>
    <t xml:space="preserve"> ხობის მუნიციპალიტეტის ნოჯიხევის ადმინისტრაციული ერთეულის (რუსიების უბანი) შიდა სასოფლო გზა ამორტიზებულია და საჭიროებს რეაბილიტაციას (ასფალტო-ბეტონის მოწყობას).</t>
  </si>
  <si>
    <t>ქვემო ქვალონის ადმინისტრაციულ ერთეულში (გ. ქარჩავას ქ.) გზის რეაბილიტაცია</t>
  </si>
  <si>
    <t>ქვემო ქვალონის ადმინისტრაციული ერთეული</t>
  </si>
  <si>
    <t xml:space="preserve"> ხობის მუნიციპალიტეტის ქვემო ქვალონის ადმინისტრაციული ერთეულის (გ.ქარჩავას ქ) შიდა სასოფლო გზა ამორტიზებულია და საჭიროებს რეაბილიტაციას (ასფალტო-ბეტონის მოწყობას).</t>
  </si>
  <si>
    <t>ახალი ხიბულის ადმინისტრაციულ ერთეულში (საღვინჯილიოს უბანი) გზის რეაბილიტაცია</t>
  </si>
  <si>
    <t xml:space="preserve">ხობის მუნიციპალიტეტის ახალი ხიბულის ადმინისტრაციული ერთეულის (საღვინჯილიოს უბანი)  ქუჩის გზა სრულად ამორტიზებულია და საჭიროებს რეაბილიტაციას (ცემენტო-ბეტონის მოწყობას). </t>
  </si>
  <si>
    <t>ახალი ხიბულის ადმინისტრაციულ ერთეულში (საღურწკაიოს უბანი) გზის რეაბილიტაცია</t>
  </si>
  <si>
    <t xml:space="preserve">ხობის მუნიციპალიტეტის ახალი ხიბულის ადმინისტრაციული ერთეულის (საღურწკაიოს უბანი) შიდა სასოფლო გზა სრულად ამორტიზებულია და საჭიროებს რეაბილიტაციას (ცემენტო-ბეტონის მოწყობას). </t>
  </si>
  <si>
    <t>ჭალადიდის ადმინისტრაციულ ერთეულში (ბარათაშვილის ქუჩა) გზის რეაბილიტაცია</t>
  </si>
  <si>
    <t>ჭალადიდის ადმინისტრაციული ერთეული</t>
  </si>
  <si>
    <t xml:space="preserve">ხობის მუნიციპალიტეტის ჭალადიდის ადმინისტრაციული ერთეულის (ბარათაშვილის ქუჩა) შიდა სასოფლო გზა სრულად ამორტიზებულია და საჭიროებს რეაბილიტაციას (ცემენტო-ბეტონის მოწყობას). </t>
  </si>
  <si>
    <t>ახალსოფლის ადმინისტრაციულ ერთეულში (რიჟამაძეების უბანი) გზის რეაბილიტაცია</t>
  </si>
  <si>
    <t>ახალსოფლის ადმინისტრაციული ერთეული</t>
  </si>
  <si>
    <t xml:space="preserve">ხობის მუნიციპალიტეტის ახალსოფლის ადმინისტრაციული ერთეულის (რიჟამაძეების უბანი) შიდა სასოფლო გზა სრულად ამორტიზებულია და საჭიროებს რეაბილიტაციას (ცემენტო-ბეტონის მოწყობას). </t>
  </si>
  <si>
    <t>ზემო ქვალონის ადმინისტრაციულ ერთეულში (საალანიო-საფაჩულიოს უბანი) გზის რეაბილიტაცია</t>
  </si>
  <si>
    <t>ზემო ქვალონის ადმინისტრაციული ერთეული</t>
  </si>
  <si>
    <t xml:space="preserve">ხობის მუნიციპალიტეტის ზემო ქვალონის ადმინისტრაციული ერთეულის (საალანიო-საფაჩულიოს უბანი) შიდა სასოფლო გზა სრულად ამორტიზებულია და საჭიროებს რეაბილიტაციას (ცემენტო-ბეტონის მოწყობას). </t>
  </si>
  <si>
    <t>ზემო ქვალონის ადმინისტრაციულ ერთეულში (სათურქიოს უბანი) გზის რეაბილიტაცია</t>
  </si>
  <si>
    <t xml:space="preserve">ხობის მუნიციპალიტეტის ზემო ქვალონის ადმინისტრაციული ერთეულის (სათურქიოს უბანი) შიდა სასოფლო გზა სრულად ამორტიზებულია და საჭიროებს რეაბილიტაციას (ცემენტო-ბეტონის მოწყობას). </t>
  </si>
  <si>
    <t>რეგიონში განსახორციელებელი პროექტების ფონდის (რგპფ) პროექტები 2025-2026 წლები</t>
  </si>
  <si>
    <t>პირველი მაისის ადმინისტრაციულ ერთეულში ესტატე შუშანიას ქუჩის რეაბილიტაცია</t>
  </si>
  <si>
    <t>613 936</t>
  </si>
  <si>
    <t>32 312</t>
  </si>
  <si>
    <t xml:space="preserve">ხობის მუნიციპალიტეტის პირველი მაისის ადმინისტრაციულ ერთეულში ესტატე შუშანიას ქუჩა სრულად ამორტიზებულია და საჭიროებს რეაბილიტაციას (ცემენტო-ბეტონის მოწყობას). </t>
  </si>
  <si>
    <t>646 248</t>
  </si>
  <si>
    <t>ხეთის ადმინისტრაციულ ერთეულში წმინდა ნინოს ქუჩის რეაბილიტაცია</t>
  </si>
  <si>
    <t>482 189</t>
  </si>
  <si>
    <t>25 378</t>
  </si>
  <si>
    <t xml:space="preserve">ხობის მუნიციპალიტეტის ხეთის ადმინისტრაციულ ერთეულში წმინდა ნინოს ქუჩა სრულად ამორტიზებულია და საჭიროებს რეაბილიტაციას (ცემენტო-ბეტონის მოწყობას). </t>
  </si>
  <si>
    <t>507 567</t>
  </si>
  <si>
    <t>პირველი მაისის ადმინისტრაციულ ერთეულში  ცოტნე დადიანის ქუჩის რეაბილიტაცია</t>
  </si>
  <si>
    <t xml:space="preserve">623 575 </t>
  </si>
  <si>
    <t>32 820</t>
  </si>
  <si>
    <t xml:space="preserve">ხობის მუნიციპალიტეტის პირველი მაისის ადმინისტრაციულ ერთეულში  ცოტნე დადიანის ქუჩა სრულად ამორტიზებულია და საჭიროებს რეაბილიტაციას (ცემენტო-ბეტონის მოწყობას). </t>
  </si>
  <si>
    <t>656 395</t>
  </si>
  <si>
    <t>პირველი მაისის ადმინისტრაციულ ერთეულში  გალაქტიონ ტაბიძის ქუჩის რეაბილიტაცია</t>
  </si>
  <si>
    <t>741 739</t>
  </si>
  <si>
    <t>39 039</t>
  </si>
  <si>
    <t xml:space="preserve">ხობის მუნიციპალიტეტის პირველი მაისის ადმინისტრაციულ ერთეულში  გალაქტიონ ტაბიძის ქუჩა სრულად ამორტიზებულია და საჭიროებს რეაბილიტაციას (ცემენტო-ბეტონის მოწყობას). </t>
  </si>
  <si>
    <t>780 778</t>
  </si>
  <si>
    <t>2 461 439</t>
  </si>
  <si>
    <t>129 549</t>
  </si>
  <si>
    <t>2 590 988</t>
  </si>
  <si>
    <t>რეგიონში განსახორციელებელი პროექტების ფონდის (რგპფ) პროექტები 2026-2027 წლები</t>
  </si>
  <si>
    <t>ახალი ხიბულის ადმინისტრაციული ერთეულის სოფელ გაშფერდში (საბასილაიო-საკვირკვაიოს უბანი) გზის რეაბილიტაციის სამუშაოები</t>
  </si>
  <si>
    <t>1 561 918</t>
  </si>
  <si>
    <t>82 206</t>
  </si>
  <si>
    <t xml:space="preserve">ხობის მუნიციპალიტეტის ახალი ხიბულის ადმინისტრაციული  ერთეულის სოფელ გაშფერდის საბასილაიო- საკვირკვაიოს უბნის გზა   სრულად ამორტიზებულია და საჭიროებს რეაბილიტაციას (ცემენტო-ბეტონის მოწყობას). </t>
  </si>
  <si>
    <t>1 644 124</t>
  </si>
  <si>
    <t>ახალი ხიბულის ადმინისტრაციული ერთეულის სოფელ გაშფერდში მეურნეობის დასახლება) გზის რეაბილიტაციის სამუშაოები</t>
  </si>
  <si>
    <t>1 871 429</t>
  </si>
  <si>
    <t>98 496</t>
  </si>
  <si>
    <t xml:space="preserve">ხობის მუნიციპალიტეტის ახალი ხიბულის ადმინისტრაციული  ერთეულის სოფელ გაშფერდისმეურნეობის დასახლების ქუჩა    სრულად ამორტიზებულია და საჭიროებს რეაბილიტაციას (ცემენტო-ბეტონის მოწყობას). </t>
  </si>
  <si>
    <t>1 969 925</t>
  </si>
  <si>
    <t>რეგიონში განსახორციელებელი პროექტების ფონდის (რგპფ) პროექტები 2027-2029 წლები</t>
  </si>
  <si>
    <t>ხეთის ადმინისტრაციულ ერთეულში თამარ მეფის ქუჩის დარჩენილი მონაკვეთისა და დავით აღმაშენებლის  II ჩიხის რეაბილიტაციის სამუშაოები</t>
  </si>
  <si>
    <t>პროექტის ფარგლებში დაგეგმილია 0.430 კმ სიგრძის საავტომობილო გზაზე ბეტონის საფარის მოწყობა</t>
  </si>
  <si>
    <t>ხეთის ადმინისტრაციულ ერთეულში გიორგი ლეონიძის ქუჩის რეაბილიტაციის სამუშაოები</t>
  </si>
  <si>
    <t>პროექტის ფარგლებში დაგეგმილია 1.200  კმ სიგრძის საავტომობილო გზაზე ბეტონის საფარის მოწყობა</t>
  </si>
  <si>
    <t>პირველი მაისის ადმინისტრაციულ ერთეულში მედეა ნაჭყებიას ქუჩის რეაბილიტაციის სამუშაოები</t>
  </si>
  <si>
    <t>პროექტის ფარგლებში დაგეგმილია 0.900  კმ სიგრძის საავტომობილო გზაზე ბეტონის საფარის მოწყობა</t>
  </si>
  <si>
    <t>ბიის ადმინისტრაციულ ერთეულის,სოფელ ბიაში მე-6 ქუჩის  რეაბილიტაციის სამუშაოები</t>
  </si>
  <si>
    <t>პროექტის ფარგლებში დაგეგმილია 0.800  კმ სიგრძის საავტომობილო გზაზე ასფალტის საფარის მოწყობა</t>
  </si>
  <si>
    <t>თორსა-დღვაბის  ადმინისტრაციულ ერთეულის,სოფელ დღვაბაში გზის  რეაბილიტაციის სამუშაოები</t>
  </si>
  <si>
    <t>თორსა-დღვაბისი ადმინისტრაციული ერთეული</t>
  </si>
  <si>
    <t>პროექტის ფარგლებში დაგეგმილია 2.200  კმ სიგრძის საავტომობილო გზაზე ბეტონის საფარის მოწყობა</t>
  </si>
  <si>
    <t>ზემო ქვალონისა და ნოჯიხევის ადმინისტრაციული ერთეულების დამაკავშირებელი გზის რეაბილიტაციის სამუშაოები</t>
  </si>
  <si>
    <t>ზემო ქვალონისაი და ნოჯიხევის ადმინისტრაციული ერთეულები</t>
  </si>
  <si>
    <t>პროექტის ფარგლებში დაგეგმილია 2.400  კმ სიგრძის საავტომობილო გზაზე ბეტონის საფარის მოწყობა</t>
  </si>
  <si>
    <t>ხობის მუნიციპალიტეტის ხეთის ადმინისტრაციულ ერთეულში დემეტრე თავდადებულის ქუჩის რეაბილიტაცია</t>
  </si>
  <si>
    <t>პროექტის ფარგლებში დაგეგმილია 0.240 კმ სიგრძის საავტომობილო გზაზე ბეტონის საფარის მოწყობა</t>
  </si>
  <si>
    <t xml:space="preserve"> წელი</t>
  </si>
  <si>
    <t>რეგიონში განსახორციელებელი პროექტების ფონდის (რგპფ) პროექტები 2023-24  წელი</t>
  </si>
  <si>
    <t xml:space="preserve">2.7 - ურბანული ინფრასტრუქტურის განვითარება; მუნიციპალური ცენტრების ინფრასტრუქტურული იერსახის გაუმჯობესება და არქიტექტურულ-სამშენებლო სფეროს რეგულირების ქმედითი სისტემის ჩამოყალიბება </t>
  </si>
  <si>
    <t>ქალაქ ფოთში,კიკალეიშვილის ქუჩის რეაბილიტაცია</t>
  </si>
  <si>
    <t>საგზაო ინფრასტრუქტურის  გაუმჯობესება მნიშვნელოვანია, ეკონომიკისა და ტურისტული ინფრასტრუქტურის  განვითარებისთვის</t>
  </si>
  <si>
    <t>ქალაქ ფოთის მუნიციპალიტეტი მერია</t>
  </si>
  <si>
    <t>495 გრძ. მეტრი.  რეაბილიტირებული გზით სარგებელს მიიღებს 3 000 ადამიანი.</t>
  </si>
  <si>
    <t>ქალაქ ფოთში, წმინდა ნინოს ქუჩის რეაბილიტაცია.</t>
  </si>
  <si>
    <t>275 გრძ. მეტრი.  რეაბილიტირებული გზით სარგებელს მიიღებს 5 000 ადამიანი.</t>
  </si>
  <si>
    <t>ფაზისის ქუჩის მონაკვეთის გარე განათების მოწყობა ( ელ. განათება)</t>
  </si>
  <si>
    <t>34 განათების ბოძის და სანათების მოწყობა,  ბენეფიციარი 5 000 ადამიანი.</t>
  </si>
  <si>
    <t>ქალაქ ფოთის მუნიციპალიტეტის ტერიტორიულ ერთეულებში მერის რწმუნებულების ადმინისტრაციული შენობები მშენებლობა</t>
  </si>
  <si>
    <t xml:space="preserve"> საბაზო ინფრასტრუქტურის გაუმჯობესება</t>
  </si>
  <si>
    <t xml:space="preserve">სარეაბილიტაციო მდგომარეობაში არსებული შენობების ნაცვლად, მერი რწმუნებულებისათვის ახალი შენობების მოწყობა, რაც უზრუნველყოფს უსაფრთხო და კომფორტულ პირობებში მოსახლეობის მიმართ მომსახურეობის გაწევას, მომსახურეობის დონის ამაღლება და შროის ნაყოფიერების გაზრდას.  </t>
  </si>
  <si>
    <t>ქალაქ ფოთში, ნიკოლაძის სანაპიროზე სკვერის მოწყობა</t>
  </si>
  <si>
    <t>ტურისტული ინფრასტრუქტურის განვითარება, ხელს შეუწყობს ქალაქის მრავალმხრივ განვითრაებას</t>
  </si>
  <si>
    <t>პროექტის შესაბამისად  850 გრძ. მეტრი ზე მოეწყობა დასასვენებელი სივრცეები,  რეაბილიტირებული სკვერით სარგებელს მიიღებს 10 000 ადამიანი.</t>
  </si>
  <si>
    <t xml:space="preserve"> დუმბაძის ქუჩაზე გზის რეაბილიტაცია</t>
  </si>
  <si>
    <t>ქალაქში დაზიანებული საგზაო ინფრასტრუქტურის რეაბილიტაცია შექმნის უსაფრთხო და კომფორტული გადაადგილების პირობებს</t>
  </si>
  <si>
    <t xml:space="preserve"> ათონელის ქუჩაზე გზის რეაბილიტაცია</t>
  </si>
  <si>
    <t>დემეტრე თავდადებულის ქუჩის და სანაპირო ზოლის შემაერთებელი ასფალტის გზის საფარის მოწყობა</t>
  </si>
  <si>
    <t>ქ. ფოთში, ზამბახიძის ქუჩის რეაბილიტაცია</t>
  </si>
  <si>
    <t xml:space="preserve"> ქალაქ ფოთში უშანგი ჩხეიძის ქუჩის რეაბილიტაცია</t>
  </si>
  <si>
    <t xml:space="preserve"> ბარათაშვილის ქუჩის გაგრძელება მალთაყვის სანაპირო ზოლამდე</t>
  </si>
  <si>
    <t xml:space="preserve"> კიკალეიშვილის ქუჩაზე გზის რეაბილიტაცია</t>
  </si>
  <si>
    <t xml:space="preserve">"მემედ აბაშძის ქუჩაზე გზის რეაბილიტაცია  </t>
  </si>
  <si>
    <t xml:space="preserve"> უნივერსიტეტის ქუჩაზე გზის რეაილიტაცია </t>
  </si>
  <si>
    <t xml:space="preserve"> გ. ცხადაიას ქუჩის რეაბილიტაცია </t>
  </si>
  <si>
    <t>. ქობულეთის ქუჩა გზის რეაბილიტაცია</t>
  </si>
  <si>
    <t>. ქობულეთის ჩიხის რეაბილიტაცია</t>
  </si>
  <si>
    <t xml:space="preserve"> ბელინსკის ქუჩაზე გზის რეაბილიტაცია </t>
  </si>
  <si>
    <t xml:space="preserve">რუსთავის ქუჩაზე გზის რეაბილლიტაცია </t>
  </si>
  <si>
    <t xml:space="preserve">. ღვინჯილიას ქუჩაზე გზის რეაბილიტაცია </t>
  </si>
  <si>
    <t xml:space="preserve">ჭავჭავაძის ჩიხის რეაბიიტაცია </t>
  </si>
  <si>
    <t xml:space="preserve"> გიორგი ათონელის ქუჩაზე გზის რეაბილიტაცია </t>
  </si>
  <si>
    <t xml:space="preserve"> ნიკოლოზ ბარათაშვილის ქუჩაზე გზის რეაბილიტაცია</t>
  </si>
  <si>
    <t xml:space="preserve"> მერაბ კოსტავას ქუჩაზე გზის რეაბილიტაცია </t>
  </si>
  <si>
    <t>გიორგი ჭანტურიას ქუჩაზე გზის რეაბილიტაცია</t>
  </si>
  <si>
    <t xml:space="preserve"> ეგნატე ნინოშვილის ქუჩაზე გზის რეაბილიტაცია</t>
  </si>
  <si>
    <t xml:space="preserve">ფარნავაზ მეფის ქუჩაზე გზის რეაბილიტაცია </t>
  </si>
  <si>
    <t xml:space="preserve"> ერეკლე მეორეს ქუჩაზე გზის რეაბილიტაცი</t>
  </si>
  <si>
    <t xml:space="preserve">ვაჟა-ფშაველას ქუჩაზე გზის რეაბილიტაცია </t>
  </si>
  <si>
    <t xml:space="preserve"> დანელიას ქუჩის რეაბილიტაცია </t>
  </si>
  <si>
    <t xml:space="preserve">ილიას ქუჩის რეაბილიტაცია </t>
  </si>
  <si>
    <t xml:space="preserve"> ვახტანგ გორგასლის ქუჩაზე გზის რეაბილიტაცია</t>
  </si>
  <si>
    <t xml:space="preserve"> ვაჟა-ფშაველას ქუჩაზე გზის რეაბილიტაცია </t>
  </si>
  <si>
    <t>მზარელუას ქუჩაზე გზის რეაბილიტაცია</t>
  </si>
  <si>
    <t>ბარამიძის ქუჩაზე გზის რეაბილიტაცია</t>
  </si>
  <si>
    <t xml:space="preserve">მეუნარგიას ქუჩაზე გზის რეაბილიტაცია </t>
  </si>
  <si>
    <t xml:space="preserve"> მიქაბერიძის ქუჩაზე გზის რეაბილიტაცია</t>
  </si>
  <si>
    <t>დანელიას ქუჩაზე N72 საცხოვრებელი სახლის სახურავის რეაბილიტაცია</t>
  </si>
  <si>
    <t xml:space="preserve"> კომუნალური ინფრასტრუქტურის გაუმჯობესება </t>
  </si>
  <si>
    <t>კრიტიკულ მდგომარებაში მყოფი სახურავების რეაბილიტაცია, შექმნის მოსახლეობისთვის უსაფრხო გარემოში ცხოვრბის შესაძლებლობას</t>
  </si>
  <si>
    <t xml:space="preserve"> კაცაძის ქუჩაზე N6 საცხოვრებელი სახლის სახურავის რეაბილიტაცია</t>
  </si>
  <si>
    <t xml:space="preserve">ჩხეიძის ქუჩაზე N6 საცხოვრებელი სახლის სახურავის რეაბილიტაცია </t>
  </si>
  <si>
    <t>ფარნავაზ მეფის ქუჩაზე N1 საცხოვრებელი სახლის სახურავის რეაბილიტაცია</t>
  </si>
  <si>
    <t>კოსტავას ქუჩაზე N10 საცხოვრებელი სახლის სახურავის რეაბილიტაცია</t>
  </si>
  <si>
    <t>მალთაყვის სანაპიროზე N8 საცხოვრებელი სახლის სახურავის რეაბილიტაცია</t>
  </si>
  <si>
    <t xml:space="preserve"> მალთაყვის სანაპიროზე N10 საცხოვრებელი სახლის სახურავის რეაბილიტაცია</t>
  </si>
  <si>
    <t xml:space="preserve">ჭყონდიდელის ქუჩაზე N18 საცხოვრებელი სახლის სახურავის რეაბილიტაცია </t>
  </si>
  <si>
    <t>გაგრის ქუჩაზე N2 საცხოვრებელი სახლის სახურავის რეაბილიტაცია</t>
  </si>
  <si>
    <r>
      <t>არზიანის ქუჩაზე N3 საცხოვრებელი სახლის სახურავის რეაბილიტაცია</t>
    </r>
    <r>
      <rPr>
        <sz val="11"/>
        <color theme="1"/>
        <rFont val="Calibri"/>
        <family val="2"/>
        <scheme val="minor"/>
      </rPr>
      <t/>
    </r>
  </si>
  <si>
    <t>არზიანის ქუჩაზე N9 საცხოვრებელი სახლის სახურავის  -პროექტის ღირებულება 95,013 ლარი.</t>
  </si>
  <si>
    <t xml:space="preserve"> არზიანის ქუჩაზე N12 საცხოვრებელი სახლის სახურავის რეაბილიტაცია</t>
  </si>
  <si>
    <t>ელადას ქუჩაზე N17 საცხოვრებელი სახლის სახურავის რეაბილიტაცია</t>
  </si>
  <si>
    <t xml:space="preserve">სამეგრელოს ქუჩაზე N34 საცხოვრებელი სახლის სახურავის რეაბილიტაცია </t>
  </si>
  <si>
    <t>. სარსანიას ქუჩაზე N36 საცხოვრებელი სახლის სახურავის რეაბილიტაცია</t>
  </si>
  <si>
    <t xml:space="preserve"> გურიის ქუჩაზე N177 საცხოვრებელი სახლის სახურავის რეაბილიტაცია</t>
  </si>
  <si>
    <t xml:space="preserve">სამეგრელოს ქუჩაზე N36 საცხოვრებელი სახლის სახურავის რეაბილიტაცია </t>
  </si>
  <si>
    <t xml:space="preserve"> გორგასლის ქუჩაზე N4 საცხოვრებელი სახლის სახურავის რეაბილიტაცი</t>
  </si>
  <si>
    <t xml:space="preserve"> არზიანის ქუცაზე N13 საცხოვრებელი სახლის სახურავის რეაბილიტაცია</t>
  </si>
  <si>
    <t>9 აპრილის ხეივანზე  N17 საცხოვრებელი სახლის სახურავის რეაბილიტაცია</t>
  </si>
  <si>
    <t xml:space="preserve"> აღმაშენებლის ქუჩაზე N28 საცხოვრებელი სახლის სახურავის რეაბილიტაცია</t>
  </si>
  <si>
    <t xml:space="preserve"> ვაჩნაძის ქუცაზე N1 საცხოვრებელი სახლის სახურავის რეაბილიტაცია</t>
  </si>
  <si>
    <t>ვაჩნაძის ქუჩაზე N2 საცხოვრებელი სახლის სახურავის რეაბილიტაცია</t>
  </si>
  <si>
    <t>ჭავჭავაძის ქუჩაზე N277 საცხოვრებელი სახლის სახურავის რეაბილიტაცია</t>
  </si>
  <si>
    <t>აღმაშენებლის ქუჩაზე N53 საცხოვრებელი სახლის სახურავის რეაბილიტაცია</t>
  </si>
  <si>
    <t>აღმაშენებლის ქუჩაზე N33 საცხოვრებელი სახლის სახურავის რეაბილიტაცია</t>
  </si>
  <si>
    <t>აღმაშენებლის ქუჩაზე N9 საცხოვრებელი სახლის სახურავის რეაბილიტაცია</t>
  </si>
  <si>
    <t xml:space="preserve">9 აპრილის ხეივანზე N8 საცხოვრებელი სახლის სახურავის რეაბილიტაცია </t>
  </si>
  <si>
    <t>9 აპრილის ხეივანზე N14 საცხოვრებელი სახლის სახურავის რეაბილიტაცია</t>
  </si>
  <si>
    <t>სარსანიას ქუჩაზე N34 საცხოვრებელი სახლის სახურავის რეაბილიტაცია</t>
  </si>
  <si>
    <t xml:space="preserve">ჯიქიას ქუჩაზე N6 საცხოვრებელი სახლის სახურავის რეაბილიტაცია </t>
  </si>
  <si>
    <t xml:space="preserve"> გორგასლის ქუჩაზე N2 საცხოვრებელი სახლის სახურავის რეაბილიტაცია</t>
  </si>
  <si>
    <t xml:space="preserve"> აბაშიძის ქუჩაზე  N41 საცხოვრებელი სახლის სახურავის რეაბილიტაცია </t>
  </si>
  <si>
    <t xml:space="preserve"> 9 აპრილის ქუცაზე  N33 საცხოვრებელი სახლის სახურავის რეაბილიტაცია</t>
  </si>
  <si>
    <t xml:space="preserve"> კოსტავას ქუჩაზე N6 საცხოვრებელი სახლის სახურავის რეაბილიტაცია</t>
  </si>
  <si>
    <t xml:space="preserve">აკაკის ქუჩაზე N108 საცხოვრებელი სახლის სახურავის რეაბილიტაცია </t>
  </si>
  <si>
    <t>კაკულიას ქუჩაზე N64 საცხოვრებელი სახლის სახურავის რეაბილიტაცია</t>
  </si>
  <si>
    <t xml:space="preserve"> სამეგრელოს ქუჩაზე N32  საცხოვრებელი სახლის სახურავის რეაბილიტაცია</t>
  </si>
  <si>
    <t xml:space="preserve">კრატასიუკის N5 საცხოვრებელი სახლის სახურავის რეაბილიტაცია </t>
  </si>
  <si>
    <t>ქალაქ ფოთში, მშვიდობის  ქუჩის რეაბილიტაცია</t>
  </si>
  <si>
    <t>ქალაქ ფოთში, ალექსანდრე პუშკინის ქუჩის სარეაბილიტაციო სამუშაოები</t>
  </si>
  <si>
    <t>ქალაქ ფოთში, პეტრე იბერის ქუჩის რეაბილიტაცია</t>
  </si>
  <si>
    <t>ქალაქ ფოთში, ტარას შევჩენკოს ქუჩის რეაბილიტაცია</t>
  </si>
  <si>
    <t>ქალაქ ფოთში, ბორის პაიჭაძის ქუჩის რეაბილიტაცია</t>
  </si>
  <si>
    <t>ქალაქ ფოთში, კაცაძეს ქუჩის რეაბილიტაცია</t>
  </si>
  <si>
    <t>ქალაქ ფოთში, ნიკანდრო გაბუნიას ქუჩის რეაბილიტაცია</t>
  </si>
  <si>
    <t xml:space="preserve"> ქალაქ ფოთში, კაკულიას ქუჩის რეაბილიტაცია</t>
  </si>
  <si>
    <t xml:space="preserve"> ქალაქ ფოთში, ექვთიმე თაყაიშვილის ქუჩის რეაბილიტაცია</t>
  </si>
  <si>
    <t xml:space="preserve"> ქალაქ ფოთში, სვანეთის ქუჩის რეაბილიტაცია</t>
  </si>
  <si>
    <t xml:space="preserve"> ქალაქ ფოთში, ჩიტაიას ქუჩის რეაბილიტაცია</t>
  </si>
  <si>
    <t xml:space="preserve"> ქალაქ ფოთში, თბილისის ქუჩის რეაბილიტაცია</t>
  </si>
  <si>
    <t>ქალაქ ფოთში, ელადას ქუჩის რეაბილიტაცია</t>
  </si>
  <si>
    <t>ქალაქ ფოთში, აჭარის ქუჩის რეაბილიტაცია</t>
  </si>
  <si>
    <t>რეგიონში განსახორციელებელი პროექტების ფონდის (რგპფ) პროექტები 2025-2026  წელი</t>
  </si>
  <si>
    <t xml:space="preserve">ქალაქ ფოთში, მაკალათიასა და ჭონქაძის ქუჩების გზის საფარის რეაბილიტაცია </t>
  </si>
  <si>
    <t xml:space="preserve"> ქ. ფოთში კლდიაშვილის, მემედ აბაშიძის და ზურაბ ნანავას ქუჩების გზის საფარის რეაბილიტაცია</t>
  </si>
  <si>
    <t>ქ. ფოთში ვეკუას ქუჩის გზის საფარის რეაბილიტაცია</t>
  </si>
  <si>
    <t>ქ. ფოთში მირცხულავას ქუჩის გზის საფარის რეაბილიტაცია</t>
  </si>
  <si>
    <t>ქ. ფოთში სოხუმის ქუჩის გზის საფარის რეაბილიტაცია</t>
  </si>
  <si>
    <t>ქ. ფოთში თამარ მეფის ქუჩის ნაწილის (დავით აღმაშენებლის ქუჩიდან 9 აპრილის ხეივნამდე) ტროტუარების მოპირკეთება</t>
  </si>
  <si>
    <t xml:space="preserve">ქალაქ ფოთში, ამირანაშვილისა და ჩოლოყაშვილის ქუჩების გზის საფარის რეაბილიტაცია </t>
  </si>
  <si>
    <t xml:space="preserve">ქალაქ ფოთში, კოლხეთისა და ნუცუბიძის ქუჩების გზის საფარის რეაბილიტაცია </t>
  </si>
  <si>
    <t xml:space="preserve">ქალაქ ფოთში, მეუნარგიასა და ჭყონდიდელის ქუჩების გზის საფარის რეაბილიტაცია </t>
  </si>
  <si>
    <t>რეგიონში განსახორციელებელი პროექტების ფონდის (რგპფ) პროექტები 2026-2027-2028  წელი</t>
  </si>
  <si>
    <t xml:space="preserve"> ქ. ფოთში ვლადიმერ კომაროვის ქუჩის  გზის რეაბილიტაცია</t>
  </si>
  <si>
    <t xml:space="preserve"> ქ. ფოთში, პეტრე პირტახიას ქუჩის გზის რეაბილიტაცია</t>
  </si>
  <si>
    <t xml:space="preserve"> ქ. ფოთში, კონსტანტინე ლესელიძის ქუჩის  გზის რეაბილიტაცია</t>
  </si>
  <si>
    <t xml:space="preserve"> ქ. ფოთში, მაქსიმ გორკის ქუჩა და ლომოურის  ქუჩის  გზის რეაბილიტაცია</t>
  </si>
  <si>
    <t xml:space="preserve"> ქ. ფოთში, ახალგაზრდობის ქუჩა-გორის ქუჩის  გზის რეაბილიტაცია</t>
  </si>
  <si>
    <t xml:space="preserve"> ქ. ფოთში, აქვსენტი ცაგარელის ქუჩა-ქუჩიშვილის ქუჩის  გზის რეაბილიტაცია</t>
  </si>
  <si>
    <t xml:space="preserve"> ქ. ფოთში, პავლე ინგოროყვას ქუჩის გზის რეაბილიტაცია</t>
  </si>
  <si>
    <t xml:space="preserve"> ქ. ფოთში, ანდრო გაბუნიას ქუჩის გზის რეაბილიტაცია</t>
  </si>
  <si>
    <t xml:space="preserve"> ქ. ფოთში, მცხეთის  ქუჩის,თბილისის ქუჩის, ქუთაისის ქუჩის გზის  რეაბილიტაცია</t>
  </si>
  <si>
    <t xml:space="preserve"> ქ. ფოთში, ქაქუცა ჩოლოყაშვილის  ქუჩის  გზის საფარის რეაბილიტაცია</t>
  </si>
  <si>
    <t xml:space="preserve"> ქ. ფოთში, კონსტანტინე მესხის  ქუჩის გზის რეაბილიტაცია</t>
  </si>
  <si>
    <t xml:space="preserve"> ქ. ფოთში, 300 არაგველის ქუჩის გზის რეაბილიტაცია</t>
  </si>
  <si>
    <t xml:space="preserve"> ქ. ფოთში, დიდგორის ქუჩის გზის რეაბილიტაცია</t>
  </si>
  <si>
    <t xml:space="preserve"> ქ. ფოთში, პეტრე მელიქიშვილის ქუჩის  გზის რეაბილიტაცია</t>
  </si>
  <si>
    <t xml:space="preserve"> ქ. ფოთში, პეტრე მელიქიშვილისს ქუჩის გზის რეაბილიტაცია</t>
  </si>
  <si>
    <t xml:space="preserve"> ქ. ფოთში, ილია ჭავჭავაძეს ქუჩის გზის რეაბილიტაცია</t>
  </si>
  <si>
    <t xml:space="preserve"> ქ. ფოთში, შიო არაგვისპირელის ქუჩის  გზის რეაბილიტაცია</t>
  </si>
  <si>
    <t xml:space="preserve"> ქ. ფოთში, გურამიშვილის ქუჩის გზის რეაბილიტაცია</t>
  </si>
  <si>
    <t xml:space="preserve"> ქ. ფოთში, მოწერელიას ქუჩის გზის  რეაბილიტაცია</t>
  </si>
  <si>
    <t xml:space="preserve"> ქ. ფოთში, პალიასტომის ქუჩის გზის  რეაბილიტაცია</t>
  </si>
  <si>
    <t xml:space="preserve"> ქ. ფოთში,  ილია ვეკუას ქუჩის გზის რეაბილიტაცია</t>
  </si>
  <si>
    <t xml:space="preserve"> ქ. ფოთში, ჩიტაძის  ქუჩის გზის რეაბილიტაცია</t>
  </si>
  <si>
    <t xml:space="preserve"> ქ. ფოთში, უნივერსიტეტის  ქუჩის გზის რეაბილიტაცია</t>
  </si>
  <si>
    <t xml:space="preserve"> ქ. ფოთში, ვახტანგ გორგასლის  ქუჩის  გზის რეაბილიტაცია</t>
  </si>
  <si>
    <t xml:space="preserve"> ქ. ფოთში,  ტექსელის ქუჩა-ფიჩხაია ქუჩის  გზის რეაბილიტაცია</t>
  </si>
  <si>
    <t xml:space="preserve"> ქ. ფოთში,  პეტრე ბაგრატიონის ქუჩის გზის რეაბილიტაცია</t>
  </si>
  <si>
    <t xml:space="preserve"> ქ. ფოთში, ალექსანდრე გრიბოედოვის  ქუჩის გზის რეაბილიტაცია</t>
  </si>
  <si>
    <t xml:space="preserve"> ქ. ფოთში,  ალექსანდრე წურწუმიას ქუჩის გზის რეაბილიტაცია</t>
  </si>
  <si>
    <t xml:space="preserve"> ქ. ფოთში, ვანო სარაჯიშვილის  ქუჩის  გზის რეაბილიტაცია</t>
  </si>
  <si>
    <t xml:space="preserve"> ქ. ფოთში, ექვთიმე თაყაიშვილის  ქუჩის  გზის რეაბილიტაცია</t>
  </si>
  <si>
    <t xml:space="preserve"> ქ. ფოთში, გიგო დიდიას  ქუჩის  გზის რეაბილიტაცია</t>
  </si>
  <si>
    <t xml:space="preserve"> ქ. ფოთში, ჯემალ  ჩახავას  ქუჩის  გზის რეაბილიტაცია</t>
  </si>
  <si>
    <t xml:space="preserve"> ქ. ფოთში, აკაკი თოფურიას ჩიხის გზის  რეაბილიტაცია</t>
  </si>
  <si>
    <t xml:space="preserve"> ქ. ფოთში, ანტონ ჩეხოვის (გურიიდან-ჭყონდიდელამდე)  ქუჩის გზის  რეაბილიტაცია</t>
  </si>
  <si>
    <t xml:space="preserve"> ქ. ფოთში,  შალვა გაბუნიას  ქუჩის გზის რეაბილიტაცია</t>
  </si>
  <si>
    <t xml:space="preserve"> ქ. ფოთში, ვასილ პეტრიაშვილის ქუჩის გზის  რეაბილიტაცია</t>
  </si>
  <si>
    <t xml:space="preserve"> ქ. ფოთში, შალვა დადიანის I ჩიხი  ქუჩის  გზის რეაბილიტაცია</t>
  </si>
  <si>
    <t xml:space="preserve"> ქ. ფოთში, ნიკოლოზ გოგოლის  ქუჩის  გზის რეაბილიტაცია</t>
  </si>
  <si>
    <t xml:space="preserve"> ქ. ფოთში, ზვიად ჩიჩუას  ქუჩის გზის რეაბილიტაცია</t>
  </si>
  <si>
    <t xml:space="preserve"> ქ. ფოთში,  ანტონ ფურცელაძის ქუჩის  გზის რეაბილიტაცია</t>
  </si>
  <si>
    <t xml:space="preserve"> ქ. ფოთში, ზვიად დათუაშვილის  ქუჩის  გზის რეაბილიტაცია</t>
  </si>
  <si>
    <t xml:space="preserve"> ქ. ფოთში,  ნიკო ფიროსმანის ქუჩის გზის რეაბილიტაცია</t>
  </si>
  <si>
    <t xml:space="preserve"> ქ. ფოთში, ნატო ვაჩნაძის  ქუჩის გზის რეაბილიტაცია</t>
  </si>
  <si>
    <t xml:space="preserve"> ქ. ფოთში,  ნატო ვაჩნაძის ჩიხის  გზის რეაბილიტაცია</t>
  </si>
  <si>
    <t xml:space="preserve"> ქ. ფოთში, ივანე მაჩაბლის  ქუჩის გზის რეაბილიტაცია</t>
  </si>
  <si>
    <t xml:space="preserve"> ქ. ფოთში,  ალექსანდრე ყაზბეგის ქუჩის  გზის რეაბილიტაცია</t>
  </si>
  <si>
    <t xml:space="preserve"> ქ. ფოთში, ვასილ ბარნოვის  ქუჩის გზის რეაბილიტაცია</t>
  </si>
  <si>
    <t xml:space="preserve"> ქ. ფოთში,  ერთობის ქუჩის გზის რეაბილიტაცია</t>
  </si>
  <si>
    <t xml:space="preserve"> ქ. ფოთში,  ბაჩუკ კოკაიას ქუჩის  გზის რეაბილიტაცია</t>
  </si>
  <si>
    <t xml:space="preserve"> ქ. ფოთში,  არსენას ქუჩის გზის რეაბილიტაცია</t>
  </si>
  <si>
    <t xml:space="preserve"> ქ. ფოთში, სულხან-საბა ორბელიანის  ქუჩის  გზის რეაბილიტაცია</t>
  </si>
  <si>
    <t xml:space="preserve"> ქ. ფოთში, მიხეილ ლერმონტოვის ჩიხის გზის რეაბილიტაცია</t>
  </si>
  <si>
    <t xml:space="preserve"> ქ. ფოთში, გურიის ქუჩიდან კოლიმბარამდე მისასვლელი გზის  რეაბილიტაცია</t>
  </si>
  <si>
    <t xml:space="preserve"> ქ. ფოთში,  ალექსანდრე ჭავჭავაძის II ჩიხის გზის  რეაბილიტაცია</t>
  </si>
  <si>
    <t xml:space="preserve"> ქ. ფოთში,   ზურაბ სარსანია დარჩენილი მონაკვეთის გზის რეაბილიტაცია</t>
  </si>
  <si>
    <t xml:space="preserve">ქალაქ ფოთში, კრატასიუკის ქუჩა N36-ში  და კოსტავას ქუჩაზე მდებარე სატუმბო სადგურის რეაბილიტაცია  
</t>
  </si>
  <si>
    <t>ქალაქში სანიაღვრე წყლის სისტემის მოწესრიგება</t>
  </si>
  <si>
    <t>მემედ აბაშიძის ქუჩა N41 მრავალბინიანი საცხოვრებელი სახლის სახურავის რეაბილიტაცია</t>
  </si>
  <si>
    <t>ქალაქ ფოთში, დავით აღმაშენებლის ქუჩა N10-ში მდებარე შენობის სახურავის რეაბილიტაცია</t>
  </si>
  <si>
    <t>ქალაქ ფოთში,  გურიის ქუჩაზე მდებარე N179 მრავალბინიანი საცხოვრებელი სახლის ფასადის რეაბილიტაცია</t>
  </si>
  <si>
    <t>ქალაქის იერსახის გაუმჯობესება</t>
  </si>
  <si>
    <t>ქალაქ ფოთში, 9 აპრილის ხეივანი N13ა-ში მდებარე საკალათბურთო დარბაზის შენობის კედლების აღდგენა-გამაგრებითი სამუშაოები</t>
  </si>
  <si>
    <t>მოსახლეობისთვის გაუმჯობესებული ინფრასტრუქტურის შექმნა.</t>
  </si>
  <si>
    <t>ქალაქ ფოთში, დემეტრე თავდადებულის ქუჩაზე N9 -ში არსებული დაზიანებული მრავალბინიანი საცხოვრებელი სახლის აღდგენა-გამაგრებითი სამუშაოები</t>
  </si>
  <si>
    <t xml:space="preserve">ქალაქ ფოთში, სარსანიას ქუჩაზე N26-ში მდებარე საცხოვრებელი სახლის დემონტაჟის სამუშოები </t>
  </si>
  <si>
    <t>ქალაქ ფოთში, ელადას ქუჩა N14 მრავალბინიანი საცხოვრებელი სახლის ავარიული ნაწილის აღდგენა-გამაგრებითი სამუშაოები</t>
  </si>
  <si>
    <r>
      <t>ქალაქ</t>
    </r>
    <r>
      <rPr>
        <sz val="11"/>
        <color theme="1"/>
        <rFont val="Times New Roman"/>
        <family val="1"/>
      </rPr>
      <t xml:space="preserve"> </t>
    </r>
    <r>
      <rPr>
        <sz val="11"/>
        <color theme="1"/>
        <rFont val="Sylfaen"/>
        <family val="1"/>
      </rPr>
      <t>ფოთში</t>
    </r>
    <r>
      <rPr>
        <sz val="11"/>
        <color theme="1"/>
        <rFont val="Times New Roman"/>
        <family val="1"/>
      </rPr>
      <t xml:space="preserve">, </t>
    </r>
    <r>
      <rPr>
        <sz val="11"/>
        <color theme="1"/>
        <rFont val="Sylfaen"/>
        <family val="1"/>
      </rPr>
      <t>გურიის</t>
    </r>
    <r>
      <rPr>
        <sz val="11"/>
        <color theme="1"/>
        <rFont val="Times New Roman"/>
        <family val="1"/>
      </rPr>
      <t xml:space="preserve"> </t>
    </r>
    <r>
      <rPr>
        <sz val="11"/>
        <color theme="1"/>
        <rFont val="Sylfaen"/>
        <family val="1"/>
      </rPr>
      <t>ქუჩა</t>
    </r>
    <r>
      <rPr>
        <sz val="11"/>
        <color theme="1"/>
        <rFont val="Times New Roman"/>
        <family val="1"/>
      </rPr>
      <t xml:space="preserve"> N177-</t>
    </r>
    <r>
      <rPr>
        <sz val="11"/>
        <color theme="1"/>
        <rFont val="Sylfaen"/>
        <family val="1"/>
      </rPr>
      <t>ში</t>
    </r>
    <r>
      <rPr>
        <sz val="11"/>
        <color theme="1"/>
        <rFont val="Times New Roman"/>
        <family val="1"/>
      </rPr>
      <t>, N179-</t>
    </r>
    <r>
      <rPr>
        <sz val="11"/>
        <color theme="1"/>
        <rFont val="Sylfaen"/>
        <family val="1"/>
      </rPr>
      <t>ში</t>
    </r>
    <r>
      <rPr>
        <sz val="11"/>
        <color theme="1"/>
        <rFont val="Times New Roman"/>
        <family val="1"/>
      </rPr>
      <t>, N181-</t>
    </r>
    <r>
      <rPr>
        <sz val="11"/>
        <color theme="1"/>
        <rFont val="Sylfaen"/>
        <family val="1"/>
      </rPr>
      <t>ში</t>
    </r>
    <r>
      <rPr>
        <sz val="11"/>
        <color theme="1"/>
        <rFont val="Times New Roman"/>
        <family val="1"/>
      </rPr>
      <t>, N183-</t>
    </r>
    <r>
      <rPr>
        <sz val="11"/>
        <color theme="1"/>
        <rFont val="Sylfaen"/>
        <family val="1"/>
      </rPr>
      <t>ში</t>
    </r>
    <r>
      <rPr>
        <sz val="11"/>
        <color theme="1"/>
        <rFont val="Times New Roman"/>
        <family val="1"/>
      </rPr>
      <t>, N187-</t>
    </r>
    <r>
      <rPr>
        <sz val="11"/>
        <color theme="1"/>
        <rFont val="Sylfaen"/>
        <family val="1"/>
      </rPr>
      <t>ში</t>
    </r>
    <r>
      <rPr>
        <sz val="11"/>
        <color theme="1"/>
        <rFont val="Times New Roman"/>
        <family val="1"/>
      </rPr>
      <t>, N189-</t>
    </r>
    <r>
      <rPr>
        <sz val="11"/>
        <color theme="1"/>
        <rFont val="Sylfaen"/>
        <family val="1"/>
      </rPr>
      <t>ში მდებარე</t>
    </r>
    <r>
      <rPr>
        <sz val="11"/>
        <color theme="1"/>
        <rFont val="Times New Roman"/>
        <family val="1"/>
      </rPr>
      <t xml:space="preserve"> </t>
    </r>
    <r>
      <rPr>
        <sz val="11"/>
        <color theme="1"/>
        <rFont val="Sylfaen"/>
        <family val="1"/>
      </rPr>
      <t>მრავალბინიანი</t>
    </r>
    <r>
      <rPr>
        <sz val="11"/>
        <color theme="1"/>
        <rFont val="Times New Roman"/>
        <family val="1"/>
      </rPr>
      <t xml:space="preserve"> </t>
    </r>
    <r>
      <rPr>
        <sz val="11"/>
        <color theme="1"/>
        <rFont val="Sylfaen"/>
        <family val="1"/>
      </rPr>
      <t>საცხოვრებელი</t>
    </r>
    <r>
      <rPr>
        <sz val="11"/>
        <color theme="1"/>
        <rFont val="Times New Roman"/>
        <family val="1"/>
      </rPr>
      <t xml:space="preserve"> </t>
    </r>
    <r>
      <rPr>
        <sz val="11"/>
        <color theme="1"/>
        <rFont val="Sylfaen"/>
        <family val="1"/>
      </rPr>
      <t>სახლების</t>
    </r>
    <r>
      <rPr>
        <sz val="11"/>
        <color theme="1"/>
        <rFont val="Times New Roman"/>
        <family val="1"/>
      </rPr>
      <t xml:space="preserve"> </t>
    </r>
    <r>
      <rPr>
        <sz val="11"/>
        <color theme="1"/>
        <rFont val="Sylfaen"/>
        <family val="1"/>
      </rPr>
      <t>ეზოების</t>
    </r>
    <r>
      <rPr>
        <sz val="11"/>
        <color theme="1"/>
        <rFont val="Times New Roman"/>
        <family val="1"/>
      </rPr>
      <t xml:space="preserve"> </t>
    </r>
    <r>
      <rPr>
        <sz val="11"/>
        <color theme="1"/>
        <rFont val="Sylfaen"/>
        <family val="1"/>
      </rPr>
      <t>კეთილმოწყობა</t>
    </r>
  </si>
  <si>
    <r>
      <t xml:space="preserve">ქალაქ ფოთში, გურიის ქუჩა </t>
    </r>
    <r>
      <rPr>
        <sz val="12"/>
        <color rgb="FF000000"/>
        <rFont val="Sylfaen"/>
        <family val="1"/>
      </rPr>
      <t xml:space="preserve"> </t>
    </r>
    <r>
      <rPr>
        <sz val="11"/>
        <color rgb="FF000000"/>
        <rFont val="Sylfaen"/>
        <family val="1"/>
      </rPr>
      <t>N191-ში და N193-ში მდებარე მრავალბინიანი საცხოვრებელი სახლების ეზოების კეთილმოწყობა</t>
    </r>
  </si>
  <si>
    <r>
      <t>ქალაქ</t>
    </r>
    <r>
      <rPr>
        <sz val="11"/>
        <color theme="1"/>
        <rFont val="Times New Roman"/>
        <family val="1"/>
      </rPr>
      <t xml:space="preserve"> </t>
    </r>
    <r>
      <rPr>
        <sz val="11"/>
        <color theme="1"/>
        <rFont val="Sylfaen"/>
        <family val="1"/>
      </rPr>
      <t>ფოთში</t>
    </r>
    <r>
      <rPr>
        <sz val="11"/>
        <color theme="1"/>
        <rFont val="Times New Roman"/>
        <family val="1"/>
      </rPr>
      <t xml:space="preserve">, </t>
    </r>
    <r>
      <rPr>
        <sz val="11"/>
        <color theme="1"/>
        <rFont val="Sylfaen"/>
        <family val="1"/>
      </rPr>
      <t>კ</t>
    </r>
    <r>
      <rPr>
        <sz val="11"/>
        <color theme="1"/>
        <rFont val="Times New Roman"/>
        <family val="1"/>
      </rPr>
      <t>.</t>
    </r>
    <r>
      <rPr>
        <sz val="11"/>
        <color theme="1"/>
        <rFont val="Sylfaen"/>
        <family val="1"/>
      </rPr>
      <t>გამსახურდიას</t>
    </r>
    <r>
      <rPr>
        <sz val="11"/>
        <color theme="1"/>
        <rFont val="Times New Roman"/>
        <family val="1"/>
      </rPr>
      <t xml:space="preserve"> </t>
    </r>
    <r>
      <rPr>
        <sz val="11"/>
        <color theme="1"/>
        <rFont val="Sylfaen"/>
        <family val="1"/>
      </rPr>
      <t>ქუჩა</t>
    </r>
    <r>
      <rPr>
        <sz val="11"/>
        <color theme="1"/>
        <rFont val="Times New Roman"/>
        <family val="1"/>
      </rPr>
      <t xml:space="preserve"> N16-</t>
    </r>
    <r>
      <rPr>
        <sz val="11"/>
        <color theme="1"/>
        <rFont val="Sylfaen"/>
        <family val="1"/>
      </rPr>
      <t>ში</t>
    </r>
    <r>
      <rPr>
        <sz val="11"/>
        <color theme="1"/>
        <rFont val="Times New Roman"/>
        <family val="1"/>
      </rPr>
      <t>,</t>
    </r>
    <r>
      <rPr>
        <sz val="11"/>
        <color theme="1"/>
        <rFont val="Sylfaen"/>
        <family val="1"/>
      </rPr>
      <t>ზამბახიძის</t>
    </r>
    <r>
      <rPr>
        <sz val="11"/>
        <color theme="1"/>
        <rFont val="Times New Roman"/>
        <family val="1"/>
      </rPr>
      <t xml:space="preserve"> </t>
    </r>
    <r>
      <rPr>
        <sz val="11"/>
        <color theme="1"/>
        <rFont val="Sylfaen"/>
        <family val="1"/>
      </rPr>
      <t>ქუჩა</t>
    </r>
    <r>
      <rPr>
        <sz val="11"/>
        <color theme="1"/>
        <rFont val="Times New Roman"/>
        <family val="1"/>
      </rPr>
      <t xml:space="preserve"> N26-</t>
    </r>
    <r>
      <rPr>
        <sz val="11"/>
        <color theme="1"/>
        <rFont val="Sylfaen"/>
        <family val="1"/>
      </rPr>
      <t>ში</t>
    </r>
    <r>
      <rPr>
        <sz val="11"/>
        <color theme="1"/>
        <rFont val="Times New Roman"/>
        <family val="1"/>
      </rPr>
      <t>, N28-</t>
    </r>
    <r>
      <rPr>
        <sz val="11"/>
        <color theme="1"/>
        <rFont val="Sylfaen"/>
        <family val="1"/>
      </rPr>
      <t>ში</t>
    </r>
    <r>
      <rPr>
        <sz val="11"/>
        <color theme="1"/>
        <rFont val="Times New Roman"/>
        <family val="1"/>
      </rPr>
      <t xml:space="preserve"> </t>
    </r>
    <r>
      <rPr>
        <sz val="11"/>
        <color theme="1"/>
        <rFont val="Sylfaen"/>
        <family val="1"/>
      </rPr>
      <t>და</t>
    </r>
    <r>
      <rPr>
        <sz val="11"/>
        <color theme="1"/>
        <rFont val="Times New Roman"/>
        <family val="1"/>
      </rPr>
      <t xml:space="preserve"> </t>
    </r>
    <r>
      <rPr>
        <sz val="11"/>
        <color theme="1"/>
        <rFont val="Sylfaen"/>
        <family val="1"/>
      </rPr>
      <t>ბარათაშვილის</t>
    </r>
    <r>
      <rPr>
        <sz val="11"/>
        <color theme="1"/>
        <rFont val="Times New Roman"/>
        <family val="1"/>
      </rPr>
      <t xml:space="preserve"> </t>
    </r>
    <r>
      <rPr>
        <sz val="11"/>
        <color theme="1"/>
        <rFont val="Sylfaen"/>
        <family val="1"/>
      </rPr>
      <t>ქუჩა</t>
    </r>
    <r>
      <rPr>
        <sz val="11"/>
        <color theme="1"/>
        <rFont val="Times New Roman"/>
        <family val="1"/>
      </rPr>
      <t xml:space="preserve"> N25-</t>
    </r>
    <r>
      <rPr>
        <sz val="11"/>
        <color theme="1"/>
        <rFont val="Sylfaen"/>
        <family val="1"/>
      </rPr>
      <t>ში</t>
    </r>
    <r>
      <rPr>
        <sz val="11"/>
        <color theme="1"/>
        <rFont val="Times New Roman"/>
        <family val="1"/>
      </rPr>
      <t xml:space="preserve"> </t>
    </r>
    <r>
      <rPr>
        <sz val="11"/>
        <color theme="1"/>
        <rFont val="Sylfaen"/>
        <family val="1"/>
      </rPr>
      <t>მდებარე</t>
    </r>
    <r>
      <rPr>
        <sz val="11"/>
        <color theme="1"/>
        <rFont val="Times New Roman"/>
        <family val="1"/>
      </rPr>
      <t xml:space="preserve"> </t>
    </r>
    <r>
      <rPr>
        <sz val="11"/>
        <color theme="1"/>
        <rFont val="Sylfaen"/>
        <family val="1"/>
      </rPr>
      <t>მრავალბინიანი</t>
    </r>
    <r>
      <rPr>
        <sz val="11"/>
        <color theme="1"/>
        <rFont val="Times New Roman"/>
        <family val="1"/>
      </rPr>
      <t xml:space="preserve"> </t>
    </r>
    <r>
      <rPr>
        <sz val="11"/>
        <color theme="1"/>
        <rFont val="Sylfaen"/>
        <family val="1"/>
      </rPr>
      <t>საცხოვრებელი</t>
    </r>
    <r>
      <rPr>
        <sz val="11"/>
        <color theme="1"/>
        <rFont val="Times New Roman"/>
        <family val="1"/>
      </rPr>
      <t xml:space="preserve"> </t>
    </r>
    <r>
      <rPr>
        <sz val="11"/>
        <color theme="1"/>
        <rFont val="Sylfaen"/>
        <family val="1"/>
      </rPr>
      <t>სახლების</t>
    </r>
    <r>
      <rPr>
        <sz val="11"/>
        <color theme="1"/>
        <rFont val="Times New Roman"/>
        <family val="1"/>
      </rPr>
      <t xml:space="preserve"> </t>
    </r>
    <r>
      <rPr>
        <sz val="11"/>
        <color theme="1"/>
        <rFont val="Sylfaen"/>
        <family val="1"/>
      </rPr>
      <t>შიდა</t>
    </r>
    <r>
      <rPr>
        <sz val="11"/>
        <color theme="1"/>
        <rFont val="Times New Roman"/>
        <family val="1"/>
      </rPr>
      <t xml:space="preserve"> </t>
    </r>
    <r>
      <rPr>
        <sz val="11"/>
        <color theme="1"/>
        <rFont val="Sylfaen"/>
        <family val="1"/>
      </rPr>
      <t>ეზოს</t>
    </r>
    <r>
      <rPr>
        <sz val="11"/>
        <color theme="1"/>
        <rFont val="Times New Roman"/>
        <family val="1"/>
      </rPr>
      <t xml:space="preserve"> </t>
    </r>
    <r>
      <rPr>
        <sz val="11"/>
        <color theme="1"/>
        <rFont val="Sylfaen"/>
        <family val="1"/>
      </rPr>
      <t>კეთილმოწყობა</t>
    </r>
  </si>
  <si>
    <t>ქალაქ ფოთში, ცენტრალურ პარკში, ატრაქციონი „გემი“ - ს, ატრაქციონი “თოკების პარკის„ „საცოცი კედლის“ და ელექტრო მანქანების ავტოდრომის იატაკის მოწყობა</t>
  </si>
  <si>
    <r>
      <t>ქალაქ</t>
    </r>
    <r>
      <rPr>
        <sz val="11"/>
        <color rgb="FF222222"/>
        <rFont val="Arial"/>
        <family val="2"/>
      </rPr>
      <t xml:space="preserve"> </t>
    </r>
    <r>
      <rPr>
        <sz val="11"/>
        <color rgb="FF222222"/>
        <rFont val="Sylfaen"/>
        <family val="1"/>
      </rPr>
      <t>ფოთში</t>
    </r>
    <r>
      <rPr>
        <sz val="11"/>
        <color rgb="FF222222"/>
        <rFont val="Arial"/>
        <family val="2"/>
      </rPr>
      <t xml:space="preserve">, </t>
    </r>
    <r>
      <rPr>
        <sz val="11"/>
        <color rgb="FF222222"/>
        <rFont val="Sylfaen"/>
        <family val="1"/>
      </rPr>
      <t>დავით</t>
    </r>
    <r>
      <rPr>
        <sz val="11"/>
        <color rgb="FF222222"/>
        <rFont val="Arial"/>
        <family val="2"/>
      </rPr>
      <t xml:space="preserve"> </t>
    </r>
    <r>
      <rPr>
        <sz val="11"/>
        <color rgb="FF222222"/>
        <rFont val="Sylfaen"/>
        <family val="1"/>
      </rPr>
      <t>აღმაშენებლის</t>
    </r>
    <r>
      <rPr>
        <sz val="11"/>
        <color rgb="FF222222"/>
        <rFont val="Arial"/>
        <family val="2"/>
      </rPr>
      <t xml:space="preserve"> </t>
    </r>
    <r>
      <rPr>
        <sz val="11"/>
        <color rgb="FF222222"/>
        <rFont val="Sylfaen"/>
        <family val="1"/>
      </rPr>
      <t>ხიდის</t>
    </r>
    <r>
      <rPr>
        <sz val="11"/>
        <color rgb="FF222222"/>
        <rFont val="Arial"/>
        <family val="2"/>
      </rPr>
      <t xml:space="preserve"> </t>
    </r>
    <r>
      <rPr>
        <sz val="11"/>
        <color rgb="FF222222"/>
        <rFont val="Sylfaen"/>
        <family val="1"/>
      </rPr>
      <t>და</t>
    </r>
    <r>
      <rPr>
        <sz val="11"/>
        <color rgb="FF222222"/>
        <rFont val="Arial"/>
        <family val="2"/>
      </rPr>
      <t xml:space="preserve"> </t>
    </r>
    <r>
      <rPr>
        <sz val="11"/>
        <color rgb="FF222222"/>
        <rFont val="Sylfaen"/>
        <family val="1"/>
      </rPr>
      <t>ცოტნე</t>
    </r>
    <r>
      <rPr>
        <sz val="11"/>
        <color rgb="FF222222"/>
        <rFont val="Arial"/>
        <family val="2"/>
      </rPr>
      <t xml:space="preserve"> </t>
    </r>
    <r>
      <rPr>
        <sz val="11"/>
        <color rgb="FF222222"/>
        <rFont val="Sylfaen"/>
        <family val="1"/>
      </rPr>
      <t>დადიანის</t>
    </r>
    <r>
      <rPr>
        <sz val="11"/>
        <color rgb="FF222222"/>
        <rFont val="Arial"/>
        <family val="2"/>
      </rPr>
      <t xml:space="preserve"> </t>
    </r>
    <r>
      <rPr>
        <sz val="11"/>
        <color rgb="FF222222"/>
        <rFont val="Sylfaen"/>
        <family val="1"/>
      </rPr>
      <t>ხიდის</t>
    </r>
    <r>
      <rPr>
        <sz val="11"/>
        <color rgb="FF222222"/>
        <rFont val="Arial"/>
        <family val="2"/>
      </rPr>
      <t xml:space="preserve"> </t>
    </r>
    <r>
      <rPr>
        <sz val="11"/>
        <color rgb="FF222222"/>
        <rFont val="Sylfaen"/>
        <family val="1"/>
      </rPr>
      <t>გარე</t>
    </r>
    <r>
      <rPr>
        <sz val="11"/>
        <color rgb="FF222222"/>
        <rFont val="Arial"/>
        <family val="2"/>
      </rPr>
      <t xml:space="preserve"> </t>
    </r>
    <r>
      <rPr>
        <sz val="11"/>
        <color rgb="FF222222"/>
        <rFont val="Sylfaen"/>
        <family val="1"/>
      </rPr>
      <t>განათების</t>
    </r>
    <r>
      <rPr>
        <sz val="11"/>
        <color rgb="FF222222"/>
        <rFont val="Arial"/>
        <family val="2"/>
      </rPr>
      <t xml:space="preserve"> </t>
    </r>
    <r>
      <rPr>
        <sz val="11"/>
        <color rgb="FF222222"/>
        <rFont val="Sylfaen"/>
        <family val="1"/>
      </rPr>
      <t>რეაბილიტაცია</t>
    </r>
  </si>
  <si>
    <t>ინფრასტრუქტურის გაუმჯობესება</t>
  </si>
  <si>
    <t xml:space="preserve">ქალაქ ფოთში, ლარნაკას ქუჩაზე გარე განათების მოწყობა </t>
  </si>
  <si>
    <t xml:space="preserve"> ქალაქ ფოთში, ზვიად გამსახურდიას ქუჩის რეაბილიტაცია</t>
  </si>
  <si>
    <t xml:space="preserve">რეგიონული განვითარების სტრატეგიის განხორციელების სამოქმედო გეგმა – წალენჯიხის მუნიციპალიტეტი </t>
  </si>
  <si>
    <t>N</t>
  </si>
  <si>
    <t>3. პროექტის დასახელება</t>
  </si>
  <si>
    <t>5.ადგილმდებარეობა</t>
  </si>
  <si>
    <t>2026წ</t>
  </si>
  <si>
    <t>2027წ</t>
  </si>
  <si>
    <t>2028წ</t>
  </si>
  <si>
    <t>2029წ</t>
  </si>
  <si>
    <t>8. პასუხისმგებელი ორგანიზაცია</t>
  </si>
  <si>
    <t>9. პარტნიორი ორგანიზაციები</t>
  </si>
  <si>
    <t>პროექტის ბიუჯეტი და დაფინანსების წყარო</t>
  </si>
  <si>
    <t>შენიშვნა მოკლე აღწერა (მაქს. 1-3 წინადადება)</t>
  </si>
  <si>
    <t>ცენტრალური ბიუჯეტი.</t>
  </si>
  <si>
    <t>ადგილობრივი ბიუჯეტი</t>
  </si>
  <si>
    <t>საერთაერთაშორისო დონორები</t>
  </si>
  <si>
    <t> დასრულება</t>
  </si>
  <si>
    <t>რეგიონში განსახორციელებელი პროექტების ფონდის(რგპფ) პროექტები 2026წ</t>
  </si>
  <si>
    <t>N1 საბჭო  2026წ</t>
  </si>
  <si>
    <t xml:space="preserve"> მხარის საგზაო ინფრასტრუქტურის (შიდასახელმწიფოებრივი და ადგილობრივი მნიშვნელობის,მათ შორის სასოფლო გზები)არარეაბილიტირებული ნაწილის,მისი პრიორიტეტული გზების რეაბილიტაცია.</t>
  </si>
  <si>
    <t xml:space="preserve">ქ. წალენჯიხაში, მექანიზაციის ქუჩის გზის  რეაბილიტაციის </t>
  </si>
  <si>
    <t>პროექტის ძირითადი ამოცანაა ქ. წალენჯიხაში, მექანიზაციის    ქუჩის 0.550 კ/მ  საგზაო ინფრასტრუქტურის სრული რეაბილიტაცია.  რეაბილიტაციის შემთხვევაში მოსახლეობისათვის გადაადგილება იქნება კომფორტული ,რომლითაც ისარგებლებს 80  ზე მეტი ბენეფიციარი.</t>
  </si>
  <si>
    <t xml:space="preserve">ქ. წალენჯიხა, </t>
  </si>
  <si>
    <t>1,10,2026</t>
  </si>
  <si>
    <t>15,12,2027</t>
  </si>
  <si>
    <t>ქ. წალენჯიხის მერია</t>
  </si>
  <si>
    <t>გზა ამორტიზირებულია აუცილებელი ,მისი რეაბილიტაცია.</t>
  </si>
  <si>
    <t>საჩინოს ად ერთეულში ნაგურუს უბნის გზის რეაბილიტაცია.</t>
  </si>
  <si>
    <t>პროექტის ძირითადი ამოცანაა საჩინოს ად ერთეულში ნაგურუს უბნის გზის რეაბილიტაცია.
,პროექტის მიხედვით გზის სიგრძე შეადგენს 0,602 კმ-ს პროექტი მთლიანად მოიცავს ხელოვნური ნაგებობების, მიერთებებისა და ეზოში შესავლელის მოწყობას.,გზის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ისარგებლებს250  ზე მეტი ბენეფიციარი.</t>
  </si>
  <si>
    <t>საჩინოს ად. ერთეული</t>
  </si>
  <si>
    <t>5,12,2026</t>
  </si>
  <si>
    <t>ფახულანის ად.  ერთეულში მე-3 ქუჩის  გზის  რეაბილიტაცია</t>
  </si>
  <si>
    <t>პროექტის ძირითადი ამოცანაა ფახულანის ად.  ერთეულში მე-3 ქუჩის  1,8  კმ გზის  რეაბილიტაცია ბეტონის საფრით.
,გზის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 200  ზე მეტი ბენეფიციარი.</t>
  </si>
  <si>
    <t xml:space="preserve">ფახულანის  ად ერთეული </t>
  </si>
  <si>
    <t>1,07,2026</t>
  </si>
  <si>
    <t>20,12,2026</t>
  </si>
  <si>
    <t>მუჟავას ად, ერთეულში  მე-8 ქუჩის გზის   რეაბილიტაცია</t>
  </si>
  <si>
    <t>პროექტის ძირითადი ამოცანაა მუჟავას ად, ერთეულში  მე-8 ქუჩის 1,კმ გზის  რეაბილიტაცია ბეტონის საფრით.
,გზის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 70  ზე მეტი ბენეფიციარი.</t>
  </si>
  <si>
    <t>მუჟავას ად. ერთეული</t>
  </si>
  <si>
    <t>1,12,2026</t>
  </si>
  <si>
    <t>ჩქვალერის ად. ერთეულში, სოფელ ლეშამგეს ცენტრალური გზის (მე-3 და მე-4 ქუჩის) რეაბილიტაცია</t>
  </si>
  <si>
    <t>პროექტის ძირითადი ამოცანაა ჩქვალერის ად. ერთეულში, სოფელ ლეშამგეს ცენტრალური გზის (მე-3 და მე-4 ქუჩის) 1,44კმ გზის  რეაბილიტაცია ბეტონის საფრით.
,გზის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 250  ზე მეტი ბენეფიციარი.</t>
  </si>
  <si>
    <t>ჩქვალერის ად. ერთეული</t>
  </si>
  <si>
    <t>საჩინოს ად, ერთეულში მდ. ჭანისწყალზე   ახალი სამანქანე ხიდის მშენებლობა</t>
  </si>
  <si>
    <t>პროექტი ითვალისწინებას საჩინოს ად ერთეულში მდინარე ჭანისწყალზე ამორტიზირებული ხიდის დემონტაჟს და მის ადგილას ახალი სამანქანე ხიდის მშენებლობა რომელი მოემსახურება 600 ზე მეტ ბენეფიციარს</t>
  </si>
  <si>
    <t>ხიდი დაზიანებულია საჭიროა ახალი სამანქანე ხიდის მოწყობა</t>
  </si>
  <si>
    <t>ობუჯის ად. ერთეულში მდ. ჭანისწყალზე  ახალი სამანქანე ხიდის მშენებლობა</t>
  </si>
  <si>
    <t>პროექტი ითვალისწინებას ობუჯის  ად ერთეულში მდინარე ჭანისწყალზე ამორტიზირებული ხიდის დემონტაჟს და მის ადგილას ახალი სამანქანე ხიდის მშენებლობა რომელი მოემსახურება 300 ზე მეტ ბენეფიციარს</t>
  </si>
  <si>
    <t>ობუჯის ადმ. ერთეუი</t>
  </si>
  <si>
    <t>15,12,202</t>
  </si>
  <si>
    <t>სპორტული ინფრასსტრუქტურის რეაბილიტაცია</t>
  </si>
  <si>
    <t xml:space="preserve">	ლიის ადმინისტრაციულ ერთეულში ხელოვნურსაფრიანი ფეხბურთის მინი მოედნის მოწყობა </t>
  </si>
  <si>
    <t>პროექტი ითვალისწინებს ხელოვნურსსაფრიანი მინი სტადიონის მოწყობა განათებებით, რომლითაც ისარგებლებს 300 ბენეფიციარი</t>
  </si>
  <si>
    <t>ლიის ად ერთეული</t>
  </si>
  <si>
    <t>1,08,2026</t>
  </si>
  <si>
    <t>ჯანსაღი ცხოვრების პოპულარიზაცია და მოსახლეობის მოთხოვნა</t>
  </si>
  <si>
    <t xml:space="preserve">	ობუჯის ადმინისტრაციულ ერთეულში ხელოვნურსაფრიანი ფეხბურთის მინი მოედნის მოწყობა </t>
  </si>
  <si>
    <t>პროექტი ითვალისწინებს ხელოვნურსსაფრიანი მინი სტადიონის მოწყობა განათებებით, რომლითაც ისარგებლებს 200 ბენეფიციარი</t>
  </si>
  <si>
    <t xml:space="preserve">ობუჯის ად. ერთეული </t>
  </si>
  <si>
    <t xml:space="preserve"> მედანის ადმინისტრაციულ ერთეულში ხელოვნურსაფრიანი ფეხბურთის მინი მოედნის  მოწყობა  </t>
  </si>
  <si>
    <t>პროექტი ითვალისწინებს ხელოვნურსსაფრიანი მინი სტადიონის მოწყობა განათებებით, რომლითაც ისარგებლებს 100 ბენეფიციარი</t>
  </si>
  <si>
    <t>მედანის ად. ერთეული</t>
  </si>
  <si>
    <t xml:space="preserve">წალენჯიხის მუნიციპალიტეტსი, ნაკიფუს ად. ერთეულში, სოფ. ნაკიფუში  ადგილობრივი მნიშვნელობის გზის (მე7 ქუჩის) რეაბილიტაცია </t>
  </si>
  <si>
    <t>პროექტის ძირითადი ამოცანაა ნაკიფუს  ად ერთეულში  სოფ ნაკიფუშიადგილობრივი მნიშვნელობის გზის რეაბილიტაცია, პროექტის მიხედვით გზის სიგრძე შეადგენს 1,900 კმ-ს პროექტი მთლიანად მოიცავს ხელოვნური ნაგებობების, მიერთებებისა და ეზოში შესავლელის მოწყობას.,გზის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ისარგებლებს70  ზე მეტი ბენეფიციარი.</t>
  </si>
  <si>
    <t>ნაკიფუს ად .ერთეული</t>
  </si>
  <si>
    <t>1,11,2026</t>
  </si>
  <si>
    <t>1,11,2027</t>
  </si>
  <si>
    <t>ქ. წალენჯიხაში, საარახამიოს უბნის გზის რეაბილიტაცია</t>
  </si>
  <si>
    <t>პროექტის ძირითადი ამოცანაა  ქ. წალენჯიხაში, საარახამიოს უბნის გზის რეაბილიტაცია,პროექტის მიხედვით გზის სიგრძე შეადგენს 2,244 კმ-ს პროექტი მთლიანად მოიცავს ხელოვნური ნაგებობების, მიერთებებისა და ეზოში შესავლელის მოწყობას.,გზის რეაბილიტაციის შემთხვევაში მოსახლეობისათვის გადაადგილება იქნება კომფორტული ,რომლითაც ისარგებლებს 90  ზე მეტი ბენეფიციარი.</t>
  </si>
  <si>
    <t>20,01,2027</t>
  </si>
  <si>
    <t>20,01,2028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</si>
</sst>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 &quot;-&quot;??_);_(@_)"/>
    <numFmt numFmtId="164" formatCode="_-* #,##0\ _G_E_L_-;\-* #,##0\ _G_E_L_-;_-* &quot;-&quot;??\ _G_E_L_-;_-@_-"/>
    <numFmt numFmtId="165" formatCode="_-* #,##0.00\ _₽_-;\-* #,##0.00\ _₽_-;_-* &quot;-&quot;??\ _₽_-;_-@_-"/>
    <numFmt numFmtId="166" formatCode="_(* #,##0_);_(* \(#,##0\);_(* &quot;-&quot;??_);_(@_)"/>
    <numFmt numFmtId="167" formatCode="_-* #,##0.00\ _₾_-;\-* #,##0.00\ _₾_-;_-* &quot;-&quot;??\ _₾_-;_-@_-"/>
    <numFmt numFmtId="168" formatCode="_-* #,##0.00\ _L_a_r_i_-;\-* #,##0.00\ _L_a_r_i_-;_-* &quot;-&quot;??\ _L_a_r_i_-;_-@_-"/>
    <numFmt numFmtId="169" formatCode="#,##0;[Red]#,##0"/>
    <numFmt numFmtId="170" formatCode="#,##0.0_);\(#,##0.0\)"/>
    <numFmt numFmtId="171" formatCode="#,##0.0"/>
    <numFmt numFmtId="172" formatCode="_-* #,##0\ _L_a_r_i_-;\-* #,##0\ _L_a_r_i_-;_-* &quot;-&quot;??\ _L_a_r_i_-;_-@_-"/>
  </numFmts>
  <fonts count="101">
    <font>
      <sz val="11"/>
      <color theme="1"/>
      <name val="Calibri"/>
      <family val="2"/>
      <scheme val="minor"/>
    </font>
    <font>
      <sz val="11"/>
      <color theme="1"/>
      <name val="Calibri"/>
      <family val="2"/>
      <scheme val="minor"/>
    </font>
    <font>
      <b/>
      <sz val="11"/>
      <color theme="1"/>
      <name val="Calibri"/>
      <family val="2"/>
      <scheme val="minor"/>
    </font>
    <font>
      <b/>
      <sz val="16"/>
      <color theme="1"/>
      <name val="Sylfaen"/>
      <family val="1"/>
    </font>
    <font>
      <sz val="10"/>
      <color theme="1"/>
      <name val="Sylfaen"/>
      <family val="1"/>
    </font>
    <font>
      <sz val="10"/>
      <color rgb="FF000000"/>
      <name val="Sylfaen"/>
      <family val="1"/>
    </font>
    <font>
      <sz val="8"/>
      <color rgb="FF000000"/>
      <name val="Sylfaen"/>
      <family val="1"/>
    </font>
    <font>
      <b/>
      <sz val="12"/>
      <color rgb="FF000000"/>
      <name val="Sylfaen"/>
      <family val="1"/>
    </font>
    <font>
      <b/>
      <sz val="10"/>
      <color rgb="FF000000"/>
      <name val="Sylfaen"/>
      <family val="1"/>
    </font>
    <font>
      <sz val="10"/>
      <color indexed="8"/>
      <name val="Sylfaen"/>
      <family val="1"/>
    </font>
    <font>
      <sz val="10"/>
      <name val="Arial"/>
      <family val="2"/>
    </font>
    <font>
      <sz val="10"/>
      <name val="Sylfaen"/>
      <family val="1"/>
    </font>
    <font>
      <b/>
      <sz val="14"/>
      <color rgb="FF000000"/>
      <name val="Sylfaen"/>
      <family val="1"/>
    </font>
    <font>
      <sz val="11"/>
      <color theme="1"/>
      <name val="Calibri"/>
      <family val="2"/>
      <charset val="204"/>
      <scheme val="minor"/>
    </font>
    <font>
      <sz val="8"/>
      <name val="Sylfaen"/>
      <family val="1"/>
    </font>
    <font>
      <b/>
      <sz val="10"/>
      <color theme="1"/>
      <name val="Sylfaen"/>
      <family val="1"/>
    </font>
    <font>
      <sz val="8"/>
      <color theme="1"/>
      <name val="Sylfaen"/>
      <family val="1"/>
    </font>
    <font>
      <sz val="10"/>
      <color theme="1"/>
      <name val="Calibri"/>
      <family val="1"/>
      <scheme val="minor"/>
    </font>
    <font>
      <sz val="11"/>
      <color theme="1"/>
      <name val="Sylfaen"/>
      <family val="1"/>
    </font>
    <font>
      <b/>
      <sz val="11"/>
      <color theme="1"/>
      <name val="Sylfaen"/>
      <family val="1"/>
    </font>
    <font>
      <sz val="11"/>
      <color rgb="FF000000"/>
      <name val="Sylfaen"/>
      <family val="1"/>
    </font>
    <font>
      <b/>
      <sz val="11"/>
      <color rgb="FF000000"/>
      <name val="Sylfaen"/>
      <family val="1"/>
    </font>
    <font>
      <sz val="11"/>
      <color indexed="8"/>
      <name val="Sylfaen"/>
      <family val="1"/>
    </font>
    <font>
      <b/>
      <sz val="11"/>
      <color indexed="8"/>
      <name val="Sylfaen"/>
      <family val="1"/>
    </font>
    <font>
      <sz val="11"/>
      <color rgb="FF222222"/>
      <name val="Sylfaen"/>
      <family val="1"/>
    </font>
    <font>
      <sz val="10"/>
      <color theme="1"/>
      <name val="Sylfaen"/>
      <family val="1"/>
      <charset val="204"/>
    </font>
    <font>
      <sz val="11"/>
      <color theme="1"/>
      <name val="Sylfaen"/>
      <family val="1"/>
      <charset val="204"/>
    </font>
    <font>
      <sz val="11"/>
      <color rgb="FF000000"/>
      <name val="AcadNusx"/>
    </font>
    <font>
      <sz val="9"/>
      <color rgb="FF000000"/>
      <name val="Sylfaen"/>
      <family val="1"/>
    </font>
    <font>
      <sz val="9"/>
      <color theme="1"/>
      <name val="Sylfaen"/>
      <family val="1"/>
    </font>
    <font>
      <b/>
      <sz val="10"/>
      <color rgb="FF000000"/>
      <name val="Calibri"/>
      <family val="2"/>
      <charset val="204"/>
      <scheme val="minor"/>
    </font>
    <font>
      <sz val="11"/>
      <color rgb="FF000000"/>
      <name val="Calibri"/>
      <family val="2"/>
    </font>
    <font>
      <sz val="10"/>
      <color theme="1"/>
      <name val="Calibri"/>
      <family val="2"/>
      <scheme val="minor"/>
    </font>
    <font>
      <sz val="12"/>
      <color rgb="FF000000"/>
      <name val="Calibri"/>
      <family val="2"/>
    </font>
    <font>
      <sz val="11"/>
      <color rgb="FF000000"/>
      <name val="Calibri"/>
      <family val="2"/>
      <scheme val="minor"/>
    </font>
    <font>
      <sz val="10"/>
      <color rgb="FF000000"/>
      <name val="Calibri"/>
      <family val="2"/>
      <scheme val="minor"/>
    </font>
    <font>
      <sz val="10"/>
      <color theme="1"/>
      <name val="Arial"/>
      <family val="2"/>
      <charset val="204"/>
    </font>
    <font>
      <b/>
      <sz val="11"/>
      <color indexed="8"/>
      <name val="Sylfaen"/>
      <family val="1"/>
      <charset val="204"/>
    </font>
    <font>
      <b/>
      <sz val="12"/>
      <color rgb="FF000000"/>
      <name val="Calibri"/>
      <family val="2"/>
      <charset val="204"/>
    </font>
    <font>
      <b/>
      <sz val="12"/>
      <color theme="1"/>
      <name val="Calibri"/>
      <family val="2"/>
      <charset val="204"/>
      <scheme val="minor"/>
    </font>
    <font>
      <sz val="10"/>
      <color rgb="FF000000"/>
      <name val="Sylfaen"/>
      <family val="1"/>
      <charset val="204"/>
    </font>
    <font>
      <sz val="7"/>
      <color theme="1"/>
      <name val="Times New Roman"/>
      <family val="1"/>
    </font>
    <font>
      <b/>
      <sz val="10"/>
      <name val="Sylfaen"/>
      <family val="1"/>
    </font>
    <font>
      <b/>
      <sz val="12"/>
      <color theme="1"/>
      <name val="Sylfaen"/>
      <family val="1"/>
    </font>
    <font>
      <b/>
      <sz val="16"/>
      <color theme="1"/>
      <name val="Calibri"/>
      <family val="2"/>
      <charset val="204"/>
      <scheme val="minor"/>
    </font>
    <font>
      <sz val="11"/>
      <color indexed="8"/>
      <name val="Calibri"/>
      <family val="2"/>
    </font>
    <font>
      <b/>
      <sz val="10"/>
      <color indexed="8"/>
      <name val="Sylfaen"/>
      <family val="1"/>
    </font>
    <font>
      <sz val="10"/>
      <color indexed="8"/>
      <name val="Sylfaen"/>
      <family val="1"/>
      <charset val="204"/>
    </font>
    <font>
      <sz val="10"/>
      <color rgb="FF000000"/>
      <name val="Arial"/>
    </font>
    <font>
      <sz val="12"/>
      <color rgb="FF000000"/>
      <name val="Sylfaen"/>
      <family val="1"/>
      <charset val="204"/>
    </font>
    <font>
      <b/>
      <sz val="10"/>
      <color indexed="8"/>
      <name val="Sylfaen"/>
      <family val="1"/>
      <charset val="204"/>
    </font>
    <font>
      <sz val="10"/>
      <color indexed="8"/>
      <name val="Calibri"/>
      <family val="2"/>
    </font>
    <font>
      <sz val="12"/>
      <color theme="1"/>
      <name val="Sylfaen"/>
      <family val="1"/>
    </font>
    <font>
      <sz val="12"/>
      <color theme="1"/>
      <name val="Calibri"/>
      <family val="2"/>
      <scheme val="minor"/>
    </font>
    <font>
      <sz val="12"/>
      <name val="Calibri"/>
      <family val="2"/>
      <scheme val="minor"/>
    </font>
    <font>
      <b/>
      <sz val="12"/>
      <color theme="1"/>
      <name val="Calibri"/>
      <family val="2"/>
      <scheme val="minor"/>
    </font>
    <font>
      <b/>
      <sz val="18"/>
      <color theme="1"/>
      <name val="Calibri"/>
      <family val="2"/>
      <scheme val="minor"/>
    </font>
    <font>
      <sz val="11"/>
      <name val="Sylfaen"/>
      <family val="1"/>
    </font>
    <font>
      <b/>
      <sz val="14"/>
      <color theme="1"/>
      <name val="Calibri"/>
      <family val="2"/>
      <scheme val="minor"/>
    </font>
    <font>
      <b/>
      <sz val="20"/>
      <color theme="1"/>
      <name val="Calibri"/>
      <family val="2"/>
      <charset val="204"/>
      <scheme val="minor"/>
    </font>
    <font>
      <sz val="12"/>
      <color rgb="FF000000"/>
      <name val="AcadNusx"/>
    </font>
    <font>
      <sz val="12"/>
      <color rgb="FF000000"/>
      <name val="Sylfaen"/>
      <family val="1"/>
    </font>
    <font>
      <sz val="12"/>
      <color theme="1"/>
      <name val="Sylfaen"/>
      <family val="1"/>
      <charset val="204"/>
    </font>
    <font>
      <sz val="12"/>
      <color rgb="FF000000"/>
      <name val="Calibri"/>
      <family val="2"/>
      <scheme val="minor"/>
    </font>
    <font>
      <sz val="12"/>
      <name val="Sylfaen"/>
      <family val="1"/>
    </font>
    <font>
      <b/>
      <sz val="14"/>
      <color rgb="FF000000"/>
      <name val="Calibri"/>
      <family val="2"/>
      <charset val="204"/>
    </font>
    <font>
      <sz val="12"/>
      <color theme="1"/>
      <name val="Arial"/>
      <family val="2"/>
      <charset val="204"/>
    </font>
    <font>
      <b/>
      <sz val="14"/>
      <color theme="1"/>
      <name val="Calibri"/>
      <family val="2"/>
      <charset val="204"/>
      <scheme val="minor"/>
    </font>
    <font>
      <b/>
      <sz val="12"/>
      <name val="Sylfaen"/>
      <family val="1"/>
    </font>
    <font>
      <sz val="12"/>
      <color rgb="FFFF0000"/>
      <name val="Calibri"/>
      <family val="2"/>
      <scheme val="minor"/>
    </font>
    <font>
      <sz val="10"/>
      <color rgb="FF000000"/>
      <name val="Calibri"/>
      <family val="2"/>
    </font>
    <font>
      <sz val="10"/>
      <color theme="1"/>
      <name val="Symbol"/>
      <family val="1"/>
      <charset val="2"/>
    </font>
    <font>
      <b/>
      <sz val="9"/>
      <color indexed="81"/>
      <name val="Tahoma"/>
      <family val="2"/>
      <charset val="204"/>
    </font>
    <font>
      <sz val="11"/>
      <color indexed="8"/>
      <name val="Sylfaen"/>
      <family val="1"/>
      <charset val="204"/>
    </font>
    <font>
      <b/>
      <sz val="18"/>
      <color theme="1"/>
      <name val="Calibri"/>
      <family val="2"/>
      <charset val="204"/>
      <scheme val="minor"/>
    </font>
    <font>
      <sz val="8"/>
      <color rgb="FF000000"/>
      <name val="Calibri"/>
      <family val="2"/>
      <scheme val="minor"/>
    </font>
    <font>
      <b/>
      <sz val="10"/>
      <color rgb="FF000000"/>
      <name val="Calibri"/>
      <family val="2"/>
      <scheme val="minor"/>
    </font>
    <font>
      <sz val="10"/>
      <name val="Merriweather"/>
    </font>
    <font>
      <b/>
      <sz val="10"/>
      <color theme="1"/>
      <name val="Calibri"/>
      <family val="2"/>
      <scheme val="minor"/>
    </font>
    <font>
      <sz val="11"/>
      <color theme="1"/>
      <name val="Body Font"/>
      <family val="2"/>
      <charset val="1"/>
    </font>
    <font>
      <b/>
      <sz val="16"/>
      <color rgb="FF000000"/>
      <name val="Calibri"/>
      <family val="2"/>
    </font>
    <font>
      <b/>
      <sz val="16"/>
      <color rgb="FF000000"/>
      <name val="Calibri"/>
      <family val="2"/>
      <charset val="204"/>
      <scheme val="minor"/>
    </font>
    <font>
      <b/>
      <sz val="16"/>
      <color rgb="FF000000"/>
      <name val="Calibri"/>
      <family val="2"/>
      <charset val="204"/>
    </font>
    <font>
      <sz val="10"/>
      <color rgb="FF000000"/>
      <name val="Arial"/>
      <family val="2"/>
    </font>
    <font>
      <sz val="12"/>
      <color rgb="FF000000"/>
      <name val="Arial"/>
      <family val="2"/>
    </font>
    <font>
      <b/>
      <sz val="10"/>
      <color theme="1"/>
      <name val="Sylfaen"/>
      <family val="1"/>
      <charset val="204"/>
    </font>
    <font>
      <b/>
      <sz val="12"/>
      <color theme="1"/>
      <name val="Sylfaen"/>
      <family val="1"/>
      <charset val="204"/>
    </font>
    <font>
      <sz val="9"/>
      <color theme="1"/>
      <name val="Sylfaen"/>
      <family val="1"/>
      <charset val="204"/>
    </font>
    <font>
      <sz val="9"/>
      <name val="Calibri"/>
      <family val="2"/>
      <scheme val="minor"/>
    </font>
    <font>
      <b/>
      <sz val="9"/>
      <color theme="1"/>
      <name val="Sylfaen"/>
      <family val="1"/>
      <charset val="204"/>
    </font>
    <font>
      <sz val="9"/>
      <color rgb="FF000000"/>
      <name val="Arial"/>
      <family val="2"/>
    </font>
    <font>
      <sz val="9"/>
      <color rgb="FF222222"/>
      <name val="Calibri"/>
      <family val="2"/>
    </font>
    <font>
      <sz val="10"/>
      <name val="Sylfaen"/>
      <family val="1"/>
      <charset val="204"/>
    </font>
    <font>
      <sz val="9"/>
      <name val="Sylfaen"/>
      <family val="1"/>
      <charset val="204"/>
    </font>
    <font>
      <b/>
      <sz val="9"/>
      <name val="Sylfaen"/>
      <family val="1"/>
      <charset val="204"/>
    </font>
    <font>
      <sz val="9"/>
      <name val="Arial"/>
      <family val="2"/>
    </font>
    <font>
      <sz val="9"/>
      <color theme="1"/>
      <name val="Calibri"/>
      <family val="2"/>
      <scheme val="minor"/>
    </font>
    <font>
      <sz val="11"/>
      <name val="Calibri"/>
      <family val="2"/>
      <scheme val="minor"/>
    </font>
    <font>
      <sz val="9"/>
      <color rgb="FF000000"/>
      <name val="Calibri"/>
      <family val="2"/>
      <charset val="204"/>
    </font>
    <font>
      <sz val="11"/>
      <color theme="1"/>
      <name val="Times New Roman"/>
      <family val="1"/>
    </font>
    <font>
      <sz val="11"/>
      <color rgb="FF222222"/>
      <name val="Arial"/>
      <family val="2"/>
    </font>
  </fonts>
  <fills count="30">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8"/>
        <bgColor indexed="64"/>
      </patternFill>
    </fill>
    <fill>
      <patternFill patternType="solid">
        <fgColor theme="0"/>
        <bgColor rgb="FFFFFFFF"/>
      </patternFill>
    </fill>
    <fill>
      <patternFill patternType="solid">
        <fgColor rgb="FFFFFFFF"/>
        <bgColor rgb="FFFFFFFF"/>
      </patternFill>
    </fill>
    <fill>
      <patternFill patternType="solid">
        <fgColor rgb="FF0070C0"/>
        <bgColor indexed="64"/>
      </patternFill>
    </fill>
    <fill>
      <patternFill patternType="solid">
        <fgColor theme="4"/>
        <bgColor indexed="64"/>
      </patternFill>
    </fill>
    <fill>
      <patternFill patternType="solid">
        <fgColor rgb="FFFFFF00"/>
        <bgColor indexed="64"/>
      </patternFill>
    </fill>
    <fill>
      <patternFill patternType="solid">
        <fgColor rgb="FF7030A0"/>
        <bgColor indexed="64"/>
      </patternFill>
    </fill>
    <fill>
      <patternFill patternType="solid">
        <fgColor rgb="FFFF0000"/>
        <bgColor indexed="64"/>
      </patternFill>
    </fill>
    <fill>
      <patternFill patternType="solid">
        <fgColor rgb="FFFFC000"/>
        <bgColor indexed="64"/>
      </patternFill>
    </fill>
    <fill>
      <patternFill patternType="solid">
        <fgColor theme="9" tint="-0.499984740745262"/>
        <bgColor indexed="64"/>
      </patternFill>
    </fill>
    <fill>
      <patternFill patternType="solid">
        <fgColor rgb="FF92D050"/>
        <bgColor indexed="64"/>
      </patternFill>
    </fill>
    <fill>
      <patternFill patternType="solid">
        <fgColor rgb="FFFFFF00"/>
        <bgColor rgb="FFFFFFFF"/>
      </patternFill>
    </fill>
    <fill>
      <patternFill patternType="solid">
        <fgColor rgb="FF00B050"/>
        <bgColor indexed="64"/>
      </patternFill>
    </fill>
    <fill>
      <patternFill patternType="solid">
        <fgColor rgb="FF00B050"/>
        <bgColor rgb="FFFFFFFF"/>
      </patternFill>
    </fill>
    <fill>
      <patternFill patternType="solid">
        <fgColor theme="9" tint="0.79998168889431442"/>
        <bgColor indexed="64"/>
      </patternFill>
    </fill>
    <fill>
      <patternFill patternType="solid">
        <fgColor theme="9" tint="0.79998168889431442"/>
        <bgColor rgb="FFFFFFFF"/>
      </patternFill>
    </fill>
    <fill>
      <patternFill patternType="solid">
        <fgColor rgb="FFC00000"/>
        <bgColor indexed="64"/>
      </patternFill>
    </fill>
    <fill>
      <patternFill patternType="solid">
        <fgColor rgb="FFC00000"/>
        <bgColor rgb="FFFFFFFF"/>
      </patternFill>
    </fill>
    <fill>
      <patternFill patternType="solid">
        <fgColor theme="9" tint="0.39997558519241921"/>
        <bgColor indexed="64"/>
      </patternFill>
    </fill>
    <fill>
      <patternFill patternType="solid">
        <fgColor theme="8" tint="0.79998168889431442"/>
        <bgColor indexed="64"/>
      </patternFill>
    </fill>
    <fill>
      <patternFill patternType="solid">
        <fgColor theme="8" tint="0.79998168889431442"/>
        <bgColor rgb="FFFFFFFF"/>
      </patternFill>
    </fill>
    <fill>
      <patternFill patternType="solid">
        <fgColor rgb="FFFF0000"/>
        <bgColor rgb="FFFFFFFF"/>
      </patternFill>
    </fill>
    <fill>
      <patternFill patternType="solid">
        <fgColor rgb="FF00B0F0"/>
        <bgColor indexed="64"/>
      </patternFill>
    </fill>
    <fill>
      <patternFill patternType="solid">
        <fgColor rgb="FF00B0F0"/>
        <bgColor rgb="FFFFFFFF"/>
      </patternFill>
    </fill>
    <fill>
      <patternFill patternType="solid">
        <fgColor theme="7" tint="-0.499984740745262"/>
        <bgColor indexed="64"/>
      </patternFill>
    </fill>
    <fill>
      <patternFill patternType="solid">
        <fgColor theme="8" tint="0.39997558519241921"/>
        <bgColor indexed="64"/>
      </patternFill>
    </fill>
  </fills>
  <borders count="20">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right style="thin">
        <color indexed="64"/>
      </right>
      <top/>
      <bottom/>
      <diagonal/>
    </border>
  </borders>
  <cellStyleXfs count="8">
    <xf numFmtId="0" fontId="0" fillId="0" borderId="0"/>
    <xf numFmtId="43" fontId="1" fillId="0" borderId="0" applyFont="0" applyFill="0" applyBorder="0" applyAlignment="0" applyProtection="0"/>
    <xf numFmtId="0" fontId="10" fillId="0" borderId="0"/>
    <xf numFmtId="0" fontId="13" fillId="0" borderId="0"/>
    <xf numFmtId="165" fontId="1" fillId="0" borderId="0" applyFont="0" applyFill="0" applyBorder="0" applyAlignment="0" applyProtection="0"/>
    <xf numFmtId="0" fontId="45" fillId="0" borderId="0"/>
    <xf numFmtId="0" fontId="48" fillId="0" borderId="0"/>
    <xf numFmtId="0" fontId="13" fillId="0" borderId="0"/>
  </cellStyleXfs>
  <cellXfs count="963">
    <xf numFmtId="0" fontId="0" fillId="0" borderId="0" xfId="0"/>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textRotation="90" wrapText="1"/>
    </xf>
    <xf numFmtId="4" fontId="5" fillId="3" borderId="3" xfId="0" applyNumberFormat="1" applyFont="1" applyFill="1" applyBorder="1" applyAlignment="1">
      <alignment horizontal="center" vertical="center" textRotation="90"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textRotation="90" wrapText="1"/>
    </xf>
    <xf numFmtId="0" fontId="4" fillId="2" borderId="3" xfId="0"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16" fontId="9" fillId="2" borderId="3" xfId="0" applyNumberFormat="1" applyFont="1" applyFill="1" applyBorder="1" applyAlignment="1">
      <alignment horizontal="center" vertical="center" wrapText="1"/>
    </xf>
    <xf numFmtId="0" fontId="4" fillId="2" borderId="4" xfId="2" applyFont="1" applyFill="1" applyBorder="1" applyAlignment="1">
      <alignment horizontal="center" vertical="center" wrapText="1"/>
    </xf>
    <xf numFmtId="0" fontId="11" fillId="5" borderId="3" xfId="0" applyFont="1" applyFill="1" applyBorder="1" applyAlignment="1">
      <alignment horizontal="center" vertical="center" wrapText="1"/>
    </xf>
    <xf numFmtId="0" fontId="6" fillId="2" borderId="3" xfId="0" applyFont="1" applyFill="1" applyBorder="1" applyAlignment="1">
      <alignment horizontal="center" vertical="center" textRotation="90" wrapText="1"/>
    </xf>
    <xf numFmtId="4" fontId="11" fillId="6" borderId="3" xfId="0" applyNumberFormat="1" applyFont="1" applyFill="1" applyBorder="1" applyAlignment="1">
      <alignment horizontal="center" vertical="center" wrapText="1"/>
    </xf>
    <xf numFmtId="4" fontId="11" fillId="5" borderId="3" xfId="0" applyNumberFormat="1" applyFont="1" applyFill="1" applyBorder="1" applyAlignment="1">
      <alignment horizontal="center" vertical="center" wrapText="1"/>
    </xf>
    <xf numFmtId="3" fontId="12" fillId="2" borderId="3" xfId="0"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3" xfId="0" applyFont="1" applyFill="1" applyBorder="1" applyAlignment="1">
      <alignment horizontal="center" vertical="center" textRotation="90" wrapText="1"/>
    </xf>
    <xf numFmtId="164" fontId="12" fillId="2" borderId="3" xfId="1" applyNumberFormat="1" applyFont="1" applyFill="1" applyBorder="1" applyAlignment="1">
      <alignment horizontal="center" vertical="center" wrapText="1"/>
    </xf>
    <xf numFmtId="16" fontId="12" fillId="2" borderId="3" xfId="0" applyNumberFormat="1" applyFont="1" applyFill="1" applyBorder="1" applyAlignment="1">
      <alignment horizontal="center" vertical="center" textRotation="90" wrapText="1"/>
    </xf>
    <xf numFmtId="3" fontId="5" fillId="2" borderId="3" xfId="0" applyNumberFormat="1"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0" fontId="4" fillId="2" borderId="4" xfId="2" applyFont="1" applyFill="1" applyBorder="1" applyAlignment="1">
      <alignment horizontal="center" vertical="center" textRotation="90" wrapText="1"/>
    </xf>
    <xf numFmtId="3" fontId="7"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3" xfId="2" applyFont="1" applyFill="1" applyBorder="1" applyAlignment="1">
      <alignment horizontal="center" vertical="center" wrapText="1"/>
    </xf>
    <xf numFmtId="0" fontId="5" fillId="0" borderId="9" xfId="0" applyFont="1" applyBorder="1" applyAlignment="1">
      <alignment horizontal="center" vertical="center" wrapText="1"/>
    </xf>
    <xf numFmtId="0" fontId="9" fillId="0" borderId="9" xfId="0" applyFont="1" applyBorder="1" applyAlignment="1">
      <alignment horizontal="center" vertical="center" wrapText="1"/>
    </xf>
    <xf numFmtId="0" fontId="4" fillId="0" borderId="3" xfId="2" applyFont="1" applyBorder="1" applyAlignment="1">
      <alignment horizontal="center" vertical="center" wrapText="1"/>
    </xf>
    <xf numFmtId="0" fontId="4" fillId="0" borderId="3" xfId="3" applyFont="1" applyBorder="1" applyAlignment="1">
      <alignment horizontal="center" vertical="center" wrapText="1"/>
    </xf>
    <xf numFmtId="0" fontId="6" fillId="0" borderId="3" xfId="0" applyFont="1" applyBorder="1" applyAlignment="1">
      <alignment horizontal="center" vertical="center" textRotation="90" wrapText="1"/>
    </xf>
    <xf numFmtId="4" fontId="11" fillId="0" borderId="3" xfId="0" applyNumberFormat="1" applyFont="1" applyBorder="1" applyAlignment="1">
      <alignment horizontal="center" vertical="center" wrapText="1"/>
    </xf>
    <xf numFmtId="3" fontId="12"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textRotation="90" wrapText="1"/>
    </xf>
    <xf numFmtId="164" fontId="12" fillId="0" borderId="3" xfId="1" applyNumberFormat="1" applyFont="1" applyFill="1" applyBorder="1" applyAlignment="1">
      <alignment horizontal="center" vertical="center" wrapText="1"/>
    </xf>
    <xf numFmtId="16" fontId="12" fillId="0" borderId="3" xfId="0" applyNumberFormat="1" applyFont="1" applyBorder="1" applyAlignment="1">
      <alignment horizontal="center" vertical="center" textRotation="90" wrapText="1"/>
    </xf>
    <xf numFmtId="3" fontId="5" fillId="0" borderId="3"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0" fontId="4" fillId="0" borderId="4" xfId="2" applyFont="1" applyBorder="1" applyAlignment="1">
      <alignment horizontal="center" vertical="center" wrapText="1"/>
    </xf>
    <xf numFmtId="3" fontId="7"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textRotation="90" wrapText="1"/>
    </xf>
    <xf numFmtId="3" fontId="4"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16" fontId="9"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3" fontId="11" fillId="5" borderId="9" xfId="0" applyNumberFormat="1" applyFont="1" applyFill="1" applyBorder="1" applyAlignment="1">
      <alignment horizontal="center" vertical="center" wrapText="1"/>
    </xf>
    <xf numFmtId="0" fontId="11" fillId="5" borderId="9" xfId="0" applyFont="1" applyFill="1" applyBorder="1" applyAlignment="1">
      <alignment horizontal="center" vertical="center" wrapText="1"/>
    </xf>
    <xf numFmtId="4" fontId="7" fillId="4" borderId="3" xfId="0" applyNumberFormat="1" applyFont="1" applyFill="1" applyBorder="1" applyAlignment="1">
      <alignment horizontal="center" vertical="center" wrapText="1"/>
    </xf>
    <xf numFmtId="0" fontId="14" fillId="5"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4" fontId="15" fillId="2" borderId="3" xfId="0" applyNumberFormat="1" applyFont="1" applyFill="1" applyBorder="1" applyAlignment="1">
      <alignment horizontal="center" vertical="center" wrapText="1"/>
    </xf>
    <xf numFmtId="0" fontId="4" fillId="7" borderId="3" xfId="0" applyFont="1" applyFill="1" applyBorder="1" applyAlignment="1">
      <alignment horizontal="center" vertical="center" wrapText="1"/>
    </xf>
    <xf numFmtId="0" fontId="16" fillId="7" borderId="3" xfId="0"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17" fillId="0" borderId="3" xfId="0" applyFont="1" applyBorder="1" applyAlignment="1">
      <alignment horizontal="center" vertical="center" wrapText="1"/>
    </xf>
    <xf numFmtId="3" fontId="18" fillId="2" borderId="3"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5" fillId="0" borderId="8" xfId="0" applyFont="1" applyBorder="1" applyAlignment="1">
      <alignment horizontal="center" vertical="center" wrapText="1"/>
    </xf>
    <xf numFmtId="0" fontId="9"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3" applyFont="1" applyBorder="1" applyAlignment="1">
      <alignment horizontal="center" vertical="center" wrapText="1"/>
    </xf>
    <xf numFmtId="0" fontId="6" fillId="0" borderId="4" xfId="0" applyFont="1" applyBorder="1" applyAlignment="1">
      <alignment horizontal="center" vertical="center" textRotation="90" wrapText="1"/>
    </xf>
    <xf numFmtId="4" fontId="11" fillId="0" borderId="4" xfId="0" applyNumberFormat="1" applyFont="1" applyBorder="1" applyAlignment="1">
      <alignment horizontal="center" vertical="center" wrapText="1"/>
    </xf>
    <xf numFmtId="3" fontId="18" fillId="2" borderId="4" xfId="0" applyNumberFormat="1" applyFont="1" applyFill="1" applyBorder="1" applyAlignment="1">
      <alignment horizontal="center" vertical="center" wrapText="1"/>
    </xf>
    <xf numFmtId="3" fontId="12"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2" fillId="0" borderId="4" xfId="0" applyFont="1" applyBorder="1" applyAlignment="1">
      <alignment horizontal="center" vertical="center" textRotation="90" wrapText="1"/>
    </xf>
    <xf numFmtId="164" fontId="12" fillId="0" borderId="4" xfId="1" applyNumberFormat="1" applyFont="1" applyFill="1" applyBorder="1" applyAlignment="1">
      <alignment horizontal="center" vertical="center" wrapText="1"/>
    </xf>
    <xf numFmtId="16" fontId="12" fillId="0" borderId="4" xfId="0" applyNumberFormat="1" applyFont="1" applyBorder="1" applyAlignment="1">
      <alignment horizontal="center" vertical="center" textRotation="90" wrapText="1"/>
    </xf>
    <xf numFmtId="3" fontId="5" fillId="0" borderId="4"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3" fontId="7"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textRotation="90" wrapText="1"/>
    </xf>
    <xf numFmtId="3" fontId="4" fillId="0" borderId="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1" fillId="6" borderId="4" xfId="0" applyFont="1" applyFill="1" applyBorder="1" applyAlignment="1">
      <alignment horizontal="center" vertical="center" wrapText="1"/>
    </xf>
    <xf numFmtId="3" fontId="4" fillId="0" borderId="3" xfId="0" applyNumberFormat="1" applyFont="1" applyBorder="1" applyAlignment="1">
      <alignment horizontal="center" vertical="center" wrapText="1"/>
    </xf>
    <xf numFmtId="16" fontId="9"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8" fillId="8" borderId="3"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3" xfId="3" applyFont="1" applyFill="1" applyBorder="1" applyAlignment="1">
      <alignment horizontal="center" vertical="center" wrapText="1"/>
    </xf>
    <xf numFmtId="0" fontId="6" fillId="8" borderId="3" xfId="0" applyFont="1" applyFill="1" applyBorder="1" applyAlignment="1">
      <alignment horizontal="center" vertical="center" textRotation="90" wrapText="1"/>
    </xf>
    <xf numFmtId="3" fontId="4" fillId="8" borderId="3" xfId="0" applyNumberFormat="1" applyFont="1" applyFill="1" applyBorder="1" applyAlignment="1">
      <alignment horizontal="center" vertical="center" wrapText="1"/>
    </xf>
    <xf numFmtId="4" fontId="11" fillId="8" borderId="3" xfId="0" applyNumberFormat="1" applyFont="1" applyFill="1" applyBorder="1" applyAlignment="1">
      <alignment horizontal="center" vertical="center" wrapText="1"/>
    </xf>
    <xf numFmtId="0" fontId="4" fillId="8" borderId="3" xfId="0" applyFont="1" applyFill="1" applyBorder="1" applyAlignment="1">
      <alignment horizontal="center" vertical="center" textRotation="90" wrapText="1"/>
    </xf>
    <xf numFmtId="4" fontId="4" fillId="8" borderId="3" xfId="0" applyNumberFormat="1" applyFont="1" applyFill="1" applyBorder="1" applyAlignment="1">
      <alignment horizontal="center" vertical="center" wrapText="1"/>
    </xf>
    <xf numFmtId="0" fontId="8" fillId="9" borderId="3"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3" xfId="3" applyFont="1" applyFill="1" applyBorder="1" applyAlignment="1">
      <alignment horizontal="center" vertical="center" wrapText="1"/>
    </xf>
    <xf numFmtId="0" fontId="6" fillId="9" borderId="3" xfId="0" applyFont="1" applyFill="1" applyBorder="1" applyAlignment="1">
      <alignment horizontal="center" vertical="center" textRotation="90" wrapText="1"/>
    </xf>
    <xf numFmtId="3" fontId="4" fillId="9" borderId="3" xfId="0" applyNumberFormat="1" applyFont="1" applyFill="1" applyBorder="1" applyAlignment="1">
      <alignment horizontal="center" vertical="center" wrapText="1"/>
    </xf>
    <xf numFmtId="4" fontId="11" fillId="9" borderId="3" xfId="0" applyNumberFormat="1" applyFont="1" applyFill="1" applyBorder="1" applyAlignment="1">
      <alignment horizontal="center" vertical="center" wrapText="1"/>
    </xf>
    <xf numFmtId="0" fontId="4" fillId="9" borderId="3" xfId="0" applyFont="1" applyFill="1" applyBorder="1" applyAlignment="1">
      <alignment horizontal="center" vertical="center" textRotation="90" wrapText="1"/>
    </xf>
    <xf numFmtId="4" fontId="4" fillId="9" borderId="3" xfId="0" applyNumberFormat="1" applyFont="1" applyFill="1" applyBorder="1" applyAlignment="1">
      <alignment horizontal="center" vertical="center" wrapText="1"/>
    </xf>
    <xf numFmtId="0" fontId="8" fillId="10" borderId="3"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3" xfId="3" applyFont="1" applyFill="1" applyBorder="1" applyAlignment="1">
      <alignment horizontal="center" vertical="center" wrapText="1"/>
    </xf>
    <xf numFmtId="0" fontId="6" fillId="10" borderId="3" xfId="0" applyFont="1" applyFill="1" applyBorder="1" applyAlignment="1">
      <alignment horizontal="center" vertical="center" textRotation="90" wrapText="1"/>
    </xf>
    <xf numFmtId="3" fontId="4" fillId="10" borderId="3" xfId="0" applyNumberFormat="1" applyFont="1" applyFill="1" applyBorder="1" applyAlignment="1">
      <alignment horizontal="center" vertical="center" wrapText="1"/>
    </xf>
    <xf numFmtId="4" fontId="11" fillId="10" borderId="3" xfId="0" applyNumberFormat="1" applyFont="1" applyFill="1" applyBorder="1" applyAlignment="1">
      <alignment horizontal="center" vertical="center" wrapText="1"/>
    </xf>
    <xf numFmtId="0" fontId="4" fillId="10" borderId="3" xfId="0" applyFont="1" applyFill="1" applyBorder="1" applyAlignment="1">
      <alignment horizontal="center" vertical="center" textRotation="90" wrapText="1"/>
    </xf>
    <xf numFmtId="4" fontId="4" fillId="10" borderId="3" xfId="0" applyNumberFormat="1" applyFont="1" applyFill="1" applyBorder="1" applyAlignment="1">
      <alignment horizontal="center" vertical="center" wrapText="1"/>
    </xf>
    <xf numFmtId="0" fontId="5" fillId="2" borderId="3" xfId="0" applyFont="1" applyFill="1" applyBorder="1" applyAlignment="1">
      <alignment horizontal="left" vertical="center" wrapText="1"/>
    </xf>
    <xf numFmtId="16" fontId="9" fillId="2" borderId="3" xfId="0" applyNumberFormat="1" applyFont="1" applyFill="1" applyBorder="1" applyAlignment="1">
      <alignment horizontal="left" vertical="center" wrapText="1"/>
    </xf>
    <xf numFmtId="0" fontId="4" fillId="2"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5" fillId="2" borderId="3" xfId="0" applyFont="1" applyFill="1" applyBorder="1" applyAlignment="1">
      <alignment horizontal="center" vertical="center" textRotation="90"/>
    </xf>
    <xf numFmtId="0" fontId="16" fillId="2" borderId="0" xfId="0" applyFont="1" applyFill="1" applyAlignment="1">
      <alignment horizontal="center" vertical="center" wrapText="1"/>
    </xf>
    <xf numFmtId="0" fontId="4" fillId="2" borderId="0" xfId="0" applyFont="1" applyFill="1" applyAlignment="1">
      <alignment horizontal="center" vertical="center" textRotation="90" wrapText="1"/>
    </xf>
    <xf numFmtId="4" fontId="4" fillId="2" borderId="0" xfId="0" applyNumberFormat="1" applyFont="1" applyFill="1" applyAlignment="1">
      <alignment horizontal="center" vertical="center" wrapText="1"/>
    </xf>
    <xf numFmtId="3" fontId="4" fillId="2" borderId="0" xfId="0" applyNumberFormat="1" applyFont="1" applyFill="1" applyAlignment="1">
      <alignment horizontal="center" vertical="center" wrapText="1"/>
    </xf>
    <xf numFmtId="0" fontId="18" fillId="2" borderId="0" xfId="0" applyFont="1" applyFill="1" applyAlignment="1">
      <alignment vertical="center"/>
    </xf>
    <xf numFmtId="0" fontId="18" fillId="2" borderId="0" xfId="0" applyFont="1" applyFill="1" applyAlignment="1">
      <alignment horizontal="center" vertical="center"/>
    </xf>
    <xf numFmtId="49" fontId="20" fillId="3" borderId="3" xfId="0" applyNumberFormat="1" applyFont="1" applyFill="1" applyBorder="1" applyAlignment="1">
      <alignment horizontal="center" vertical="center" textRotation="90" wrapText="1"/>
    </xf>
    <xf numFmtId="0" fontId="20" fillId="3" borderId="3" xfId="0" applyFont="1" applyFill="1" applyBorder="1" applyAlignment="1">
      <alignment horizontal="center" vertical="center" textRotation="90" wrapText="1"/>
    </xf>
    <xf numFmtId="0" fontId="20"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21" fillId="4" borderId="3" xfId="0" applyFont="1" applyFill="1" applyBorder="1" applyAlignment="1">
      <alignment vertical="center" wrapText="1"/>
    </xf>
    <xf numFmtId="0" fontId="21" fillId="4" borderId="3" xfId="0" applyFont="1" applyFill="1" applyBorder="1" applyAlignment="1">
      <alignment horizontal="center" vertical="center" wrapText="1"/>
    </xf>
    <xf numFmtId="0" fontId="21" fillId="2" borderId="3" xfId="0" applyFont="1" applyFill="1" applyBorder="1" applyAlignment="1">
      <alignment horizontal="center" vertical="center"/>
    </xf>
    <xf numFmtId="0" fontId="18" fillId="0" borderId="3" xfId="0" applyFont="1" applyBorder="1" applyAlignment="1">
      <alignment horizontal="center" vertical="center" wrapText="1"/>
    </xf>
    <xf numFmtId="0" fontId="18" fillId="0" borderId="3" xfId="0" applyFont="1" applyBorder="1" applyAlignment="1">
      <alignment vertical="center" wrapText="1"/>
    </xf>
    <xf numFmtId="3" fontId="20" fillId="5" borderId="3" xfId="0" applyNumberFormat="1" applyFont="1" applyFill="1" applyBorder="1" applyAlignment="1">
      <alignment horizontal="center" vertical="center" wrapText="1"/>
    </xf>
    <xf numFmtId="166" fontId="20" fillId="2" borderId="3" xfId="4" applyNumberFormat="1" applyFont="1" applyFill="1" applyBorder="1" applyAlignment="1">
      <alignment horizontal="right" vertical="center"/>
    </xf>
    <xf numFmtId="49" fontId="20" fillId="2" borderId="3" xfId="4" applyNumberFormat="1" applyFont="1" applyFill="1" applyBorder="1" applyAlignment="1">
      <alignment horizontal="center" vertical="center"/>
    </xf>
    <xf numFmtId="0" fontId="20" fillId="2" borderId="3" xfId="0" applyFont="1" applyFill="1" applyBorder="1" applyAlignment="1">
      <alignment vertical="center"/>
    </xf>
    <xf numFmtId="0" fontId="22" fillId="2" borderId="3" xfId="0" applyFont="1" applyFill="1" applyBorder="1" applyAlignment="1">
      <alignment horizontal="center" vertical="center" wrapText="1"/>
    </xf>
    <xf numFmtId="0" fontId="20" fillId="2" borderId="4" xfId="0" applyFont="1" applyFill="1" applyBorder="1" applyAlignment="1">
      <alignment horizontal="right" vertical="center"/>
    </xf>
    <xf numFmtId="3" fontId="21" fillId="5" borderId="4" xfId="0" applyNumberFormat="1" applyFont="1" applyFill="1" applyBorder="1" applyAlignment="1">
      <alignment horizontal="center" vertical="center" wrapText="1"/>
    </xf>
    <xf numFmtId="166" fontId="20" fillId="2" borderId="4" xfId="4" applyNumberFormat="1" applyFont="1" applyFill="1" applyBorder="1" applyAlignment="1">
      <alignment horizontal="right" vertical="center"/>
    </xf>
    <xf numFmtId="0" fontId="20" fillId="2" borderId="4" xfId="0" applyFont="1" applyFill="1" applyBorder="1" applyAlignment="1">
      <alignment horizontal="left" vertical="center" wrapText="1"/>
    </xf>
    <xf numFmtId="0" fontId="20" fillId="2" borderId="4" xfId="0" applyFont="1" applyFill="1" applyBorder="1" applyAlignment="1">
      <alignment vertical="center"/>
    </xf>
    <xf numFmtId="0" fontId="20" fillId="2" borderId="4" xfId="0" applyFont="1" applyFill="1" applyBorder="1" applyAlignment="1">
      <alignment horizontal="center" vertical="center" wrapText="1"/>
    </xf>
    <xf numFmtId="0" fontId="18" fillId="9" borderId="3" xfId="0" applyFont="1" applyFill="1" applyBorder="1" applyAlignment="1">
      <alignment vertical="center"/>
    </xf>
    <xf numFmtId="0" fontId="18" fillId="9" borderId="3" xfId="0" applyFont="1" applyFill="1" applyBorder="1" applyAlignment="1">
      <alignment horizontal="center" vertical="center" wrapText="1"/>
    </xf>
    <xf numFmtId="0" fontId="18" fillId="2" borderId="3" xfId="0" applyFont="1" applyFill="1" applyBorder="1" applyAlignment="1">
      <alignment vertical="center"/>
    </xf>
    <xf numFmtId="0" fontId="18" fillId="2" borderId="9" xfId="0" applyFont="1" applyFill="1" applyBorder="1" applyAlignment="1">
      <alignment vertical="center"/>
    </xf>
    <xf numFmtId="0" fontId="18" fillId="0" borderId="9" xfId="0" applyFont="1" applyBorder="1" applyAlignment="1">
      <alignment horizontal="center" vertical="center" wrapText="1"/>
    </xf>
    <xf numFmtId="0" fontId="18" fillId="2" borderId="9" xfId="0" applyFont="1" applyFill="1" applyBorder="1" applyAlignment="1">
      <alignment horizontal="center" vertical="center" wrapText="1"/>
    </xf>
    <xf numFmtId="0" fontId="18" fillId="2" borderId="9" xfId="0" applyFont="1" applyFill="1" applyBorder="1" applyAlignment="1">
      <alignment horizontal="center" vertical="center"/>
    </xf>
    <xf numFmtId="0" fontId="20" fillId="2" borderId="9"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11" borderId="3" xfId="0" applyFont="1" applyFill="1" applyBorder="1" applyAlignment="1">
      <alignment vertical="center"/>
    </xf>
    <xf numFmtId="0" fontId="18" fillId="11" borderId="3" xfId="0" applyFont="1" applyFill="1" applyBorder="1" applyAlignment="1">
      <alignment horizontal="center" vertical="center" wrapText="1"/>
    </xf>
    <xf numFmtId="0" fontId="20" fillId="12" borderId="3"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2" borderId="3" xfId="0" applyFont="1" applyFill="1" applyBorder="1" applyAlignment="1">
      <alignment vertical="center"/>
    </xf>
    <xf numFmtId="0" fontId="18" fillId="13" borderId="3" xfId="0" applyFont="1" applyFill="1" applyBorder="1" applyAlignment="1">
      <alignment vertical="center"/>
    </xf>
    <xf numFmtId="0" fontId="18" fillId="13" borderId="3" xfId="0" applyFont="1" applyFill="1" applyBorder="1" applyAlignment="1">
      <alignment horizontal="center" vertical="center" wrapText="1"/>
    </xf>
    <xf numFmtId="0" fontId="20" fillId="0" borderId="9" xfId="0" applyFont="1" applyBorder="1" applyAlignment="1">
      <alignment horizontal="center" vertical="center" wrapText="1"/>
    </xf>
    <xf numFmtId="43" fontId="20" fillId="0" borderId="9" xfId="0" applyNumberFormat="1" applyFont="1" applyBorder="1" applyAlignment="1">
      <alignment horizontal="center" vertical="center" wrapText="1"/>
    </xf>
    <xf numFmtId="43" fontId="18" fillId="0" borderId="9" xfId="1" applyFont="1" applyFill="1" applyBorder="1" applyAlignment="1">
      <alignment horizontal="center" vertical="center" wrapText="1"/>
    </xf>
    <xf numFmtId="0" fontId="18" fillId="0" borderId="9" xfId="0" applyFont="1" applyBorder="1" applyAlignment="1">
      <alignment vertical="center"/>
    </xf>
    <xf numFmtId="0" fontId="20" fillId="0" borderId="3" xfId="0" applyFont="1" applyBorder="1" applyAlignment="1">
      <alignment horizontal="center" vertical="center" wrapText="1"/>
    </xf>
    <xf numFmtId="43" fontId="20" fillId="0" borderId="3" xfId="0" applyNumberFormat="1" applyFont="1" applyBorder="1" applyAlignment="1">
      <alignment horizontal="center" vertical="center" wrapText="1"/>
    </xf>
    <xf numFmtId="43" fontId="18" fillId="0" borderId="3" xfId="1" applyFont="1" applyFill="1" applyBorder="1" applyAlignment="1">
      <alignment horizontal="center" vertical="center" wrapText="1"/>
    </xf>
    <xf numFmtId="0" fontId="18" fillId="0" borderId="3" xfId="0" applyFont="1" applyBorder="1" applyAlignment="1">
      <alignment vertical="center"/>
    </xf>
    <xf numFmtId="0" fontId="18" fillId="13" borderId="4" xfId="0" applyFont="1" applyFill="1" applyBorder="1" applyAlignment="1">
      <alignment vertical="center"/>
    </xf>
    <xf numFmtId="0" fontId="18" fillId="13" borderId="4" xfId="0" applyFont="1" applyFill="1" applyBorder="1" applyAlignment="1">
      <alignment horizontal="center" vertical="center" wrapText="1"/>
    </xf>
    <xf numFmtId="43" fontId="19" fillId="13" borderId="4" xfId="0" applyNumberFormat="1" applyFont="1" applyFill="1" applyBorder="1" applyAlignment="1">
      <alignment vertical="center"/>
    </xf>
    <xf numFmtId="0" fontId="20" fillId="14"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43" fontId="20" fillId="14" borderId="3" xfId="0" applyNumberFormat="1" applyFont="1" applyFill="1" applyBorder="1" applyAlignment="1">
      <alignment horizontal="center" vertical="center" wrapText="1"/>
    </xf>
    <xf numFmtId="0" fontId="18" fillId="0" borderId="0" xfId="0" applyFont="1" applyAlignment="1">
      <alignment vertical="center"/>
    </xf>
    <xf numFmtId="1" fontId="18" fillId="14" borderId="3" xfId="0" applyNumberFormat="1" applyFont="1" applyFill="1" applyBorder="1" applyAlignment="1">
      <alignment horizontal="center" vertical="center" wrapText="1"/>
    </xf>
    <xf numFmtId="0" fontId="18" fillId="14" borderId="3" xfId="0" applyFont="1" applyFill="1" applyBorder="1" applyAlignment="1">
      <alignment vertical="center"/>
    </xf>
    <xf numFmtId="0" fontId="19" fillId="2" borderId="3" xfId="0" applyFont="1" applyFill="1" applyBorder="1" applyAlignment="1">
      <alignment horizontal="center" vertical="center"/>
    </xf>
    <xf numFmtId="0" fontId="19" fillId="2" borderId="3" xfId="0" applyFont="1" applyFill="1" applyBorder="1" applyAlignment="1">
      <alignment horizontal="center" vertical="center" wrapText="1"/>
    </xf>
    <xf numFmtId="43" fontId="21" fillId="2" borderId="3" xfId="0" applyNumberFormat="1" applyFont="1" applyFill="1" applyBorder="1" applyAlignment="1">
      <alignment horizontal="center" vertical="center" wrapText="1"/>
    </xf>
    <xf numFmtId="1" fontId="19" fillId="2" borderId="3" xfId="0" applyNumberFormat="1" applyFont="1" applyFill="1" applyBorder="1" applyAlignment="1">
      <alignment horizontal="center" vertical="center"/>
    </xf>
    <xf numFmtId="0" fontId="19" fillId="2" borderId="0" xfId="0" applyFont="1" applyFill="1" applyAlignment="1">
      <alignment horizontal="center" vertical="center"/>
    </xf>
    <xf numFmtId="0" fontId="20" fillId="9" borderId="3" xfId="0" applyFont="1" applyFill="1" applyBorder="1" applyAlignment="1">
      <alignment horizontal="center" vertical="center" wrapText="1"/>
    </xf>
    <xf numFmtId="43" fontId="18" fillId="9" borderId="3" xfId="1" applyFont="1" applyFill="1" applyBorder="1" applyAlignment="1">
      <alignment vertical="center"/>
    </xf>
    <xf numFmtId="43" fontId="20" fillId="9" borderId="9" xfId="1" applyFont="1" applyFill="1" applyBorder="1" applyAlignment="1">
      <alignment horizontal="center" vertical="center" wrapText="1"/>
    </xf>
    <xf numFmtId="43" fontId="18" fillId="9" borderId="3" xfId="1" applyFont="1" applyFill="1" applyBorder="1" applyAlignment="1">
      <alignment horizontal="center" vertical="center" wrapText="1"/>
    </xf>
    <xf numFmtId="43" fontId="19" fillId="2" borderId="3" xfId="0" applyNumberFormat="1" applyFont="1" applyFill="1" applyBorder="1" applyAlignment="1">
      <alignment vertical="center"/>
    </xf>
    <xf numFmtId="43" fontId="19" fillId="2" borderId="3" xfId="0" applyNumberFormat="1" applyFont="1" applyFill="1" applyBorder="1" applyAlignment="1">
      <alignment horizontal="center" vertical="center" wrapText="1"/>
    </xf>
    <xf numFmtId="0" fontId="18" fillId="0" borderId="3" xfId="0" applyFont="1" applyBorder="1" applyAlignment="1">
      <alignment horizontal="center" vertical="center"/>
    </xf>
    <xf numFmtId="0" fontId="24" fillId="0" borderId="3" xfId="0" applyFont="1" applyBorder="1" applyAlignment="1">
      <alignment horizontal="center" vertical="center" wrapText="1"/>
    </xf>
    <xf numFmtId="43" fontId="18" fillId="0" borderId="3" xfId="1" applyFont="1" applyFill="1" applyBorder="1" applyAlignment="1">
      <alignment vertical="center"/>
    </xf>
    <xf numFmtId="0" fontId="18" fillId="9" borderId="3" xfId="0" applyFont="1" applyFill="1" applyBorder="1" applyAlignment="1">
      <alignment horizontal="center" vertical="center"/>
    </xf>
    <xf numFmtId="0" fontId="25" fillId="0" borderId="3" xfId="0" applyFont="1" applyBorder="1" applyAlignment="1">
      <alignment horizontal="center" vertical="center" wrapText="1"/>
    </xf>
    <xf numFmtId="166" fontId="19" fillId="2" borderId="3" xfId="0" applyNumberFormat="1" applyFont="1" applyFill="1" applyBorder="1" applyAlignment="1">
      <alignment vertical="center"/>
    </xf>
    <xf numFmtId="167" fontId="18" fillId="2" borderId="3" xfId="0" applyNumberFormat="1" applyFont="1" applyFill="1" applyBorder="1" applyAlignment="1">
      <alignment vertical="center"/>
    </xf>
    <xf numFmtId="2" fontId="26"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0" fontId="0" fillId="0" borderId="3" xfId="0" applyBorder="1" applyAlignment="1">
      <alignment horizontal="center" vertical="center" wrapText="1"/>
    </xf>
    <xf numFmtId="0" fontId="18" fillId="2" borderId="0" xfId="0" applyFont="1" applyFill="1" applyAlignment="1">
      <alignment horizontal="center" vertical="center" wrapText="1"/>
    </xf>
    <xf numFmtId="43" fontId="18" fillId="2" borderId="0" xfId="0" applyNumberFormat="1" applyFont="1" applyFill="1" applyAlignment="1">
      <alignment vertical="center"/>
    </xf>
    <xf numFmtId="0" fontId="0" fillId="2" borderId="0" xfId="0" applyFill="1" applyAlignment="1">
      <alignment vertical="center"/>
    </xf>
    <xf numFmtId="0" fontId="28" fillId="2" borderId="3"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30" fillId="2" borderId="3" xfId="0" applyFont="1" applyFill="1" applyBorder="1" applyAlignment="1">
      <alignment horizontal="center" vertical="center"/>
    </xf>
    <xf numFmtId="0" fontId="22" fillId="2" borderId="7" xfId="0" applyFont="1" applyFill="1" applyBorder="1" applyAlignment="1">
      <alignment horizontal="left" vertical="center" wrapText="1"/>
    </xf>
    <xf numFmtId="0" fontId="0" fillId="2" borderId="3" xfId="0" applyFill="1" applyBorder="1" applyAlignment="1">
      <alignment horizontal="left" vertical="center" wrapText="1"/>
    </xf>
    <xf numFmtId="0" fontId="31" fillId="2" borderId="3" xfId="0" applyFont="1" applyFill="1" applyBorder="1" applyAlignment="1">
      <alignment vertical="center" wrapText="1"/>
    </xf>
    <xf numFmtId="0" fontId="9" fillId="2" borderId="3" xfId="0" applyFont="1" applyFill="1" applyBorder="1" applyAlignment="1">
      <alignment horizontal="left" vertical="center" wrapText="1"/>
    </xf>
    <xf numFmtId="0" fontId="32" fillId="2" borderId="3" xfId="0" applyFont="1" applyFill="1" applyBorder="1" applyAlignment="1">
      <alignment horizontal="left" vertical="center" wrapText="1"/>
    </xf>
    <xf numFmtId="3" fontId="33" fillId="5" borderId="3" xfId="0" applyNumberFormat="1" applyFont="1" applyFill="1" applyBorder="1" applyAlignment="1">
      <alignment horizontal="center" vertical="center" wrapText="1"/>
    </xf>
    <xf numFmtId="4" fontId="33" fillId="5" borderId="3" xfId="0" applyNumberFormat="1" applyFont="1" applyFill="1" applyBorder="1" applyAlignment="1">
      <alignment horizontal="center" vertical="center" wrapText="1"/>
    </xf>
    <xf numFmtId="49" fontId="34" fillId="2" borderId="3" xfId="4" applyNumberFormat="1" applyFont="1" applyFill="1" applyBorder="1" applyAlignment="1">
      <alignment horizontal="center" vertical="center"/>
    </xf>
    <xf numFmtId="166" fontId="35" fillId="2" borderId="3" xfId="4" applyNumberFormat="1" applyFont="1" applyFill="1" applyBorder="1" applyAlignment="1">
      <alignment horizontal="right" vertical="center"/>
    </xf>
    <xf numFmtId="0" fontId="34" fillId="2" borderId="3" xfId="4" applyNumberFormat="1" applyFont="1" applyFill="1" applyBorder="1" applyAlignment="1">
      <alignment horizontal="center" vertical="center"/>
    </xf>
    <xf numFmtId="0" fontId="34" fillId="2" borderId="3" xfId="0" applyFont="1" applyFill="1" applyBorder="1" applyAlignment="1">
      <alignment vertical="center" wrapText="1"/>
    </xf>
    <xf numFmtId="0" fontId="34" fillId="2" borderId="3" xfId="0" applyFont="1" applyFill="1" applyBorder="1" applyAlignment="1">
      <alignment vertical="center"/>
    </xf>
    <xf numFmtId="3" fontId="33" fillId="5" borderId="4" xfId="0" applyNumberFormat="1" applyFont="1" applyFill="1" applyBorder="1" applyAlignment="1">
      <alignment horizontal="center" vertical="center" wrapText="1"/>
    </xf>
    <xf numFmtId="0" fontId="22" fillId="2" borderId="3" xfId="0" applyFont="1" applyFill="1" applyBorder="1" applyAlignment="1">
      <alignment horizontal="left" vertical="center" wrapText="1"/>
    </xf>
    <xf numFmtId="4" fontId="33" fillId="5" borderId="4" xfId="0" applyNumberFormat="1" applyFont="1" applyFill="1" applyBorder="1" applyAlignment="1">
      <alignment horizontal="center" vertical="center" wrapText="1"/>
    </xf>
    <xf numFmtId="0" fontId="36" fillId="2" borderId="4" xfId="2" applyFont="1" applyFill="1" applyBorder="1" applyAlignment="1">
      <alignment horizontal="center" vertical="center" wrapText="1"/>
    </xf>
    <xf numFmtId="0" fontId="34" fillId="2" borderId="3" xfId="0" applyFont="1" applyFill="1" applyBorder="1" applyAlignment="1">
      <alignment horizontal="right" vertical="center"/>
    </xf>
    <xf numFmtId="3" fontId="38" fillId="5" borderId="3" xfId="0" applyNumberFormat="1" applyFont="1" applyFill="1" applyBorder="1" applyAlignment="1">
      <alignment horizontal="center" vertical="center" wrapText="1"/>
    </xf>
    <xf numFmtId="0" fontId="34" fillId="2" borderId="3" xfId="0" applyFont="1" applyFill="1" applyBorder="1" applyAlignment="1">
      <alignment horizontal="left" vertical="center" wrapText="1"/>
    </xf>
    <xf numFmtId="0" fontId="39" fillId="9" borderId="3" xfId="0" applyFont="1" applyFill="1" applyBorder="1" applyAlignment="1">
      <alignment vertical="center"/>
    </xf>
    <xf numFmtId="0" fontId="0" fillId="9" borderId="3" xfId="0" applyFill="1" applyBorder="1" applyAlignment="1">
      <alignment vertical="center"/>
    </xf>
    <xf numFmtId="0" fontId="40" fillId="2" borderId="3" xfId="0" applyFont="1" applyFill="1" applyBorder="1" applyAlignment="1">
      <alignment horizontal="center" vertical="center" textRotation="90" wrapText="1"/>
    </xf>
    <xf numFmtId="0" fontId="0" fillId="2" borderId="3" xfId="0" applyFill="1" applyBorder="1" applyAlignment="1">
      <alignment vertical="center" wrapText="1"/>
    </xf>
    <xf numFmtId="0" fontId="0" fillId="2" borderId="3" xfId="0" applyFill="1" applyBorder="1" applyAlignment="1">
      <alignment vertical="center"/>
    </xf>
    <xf numFmtId="0" fontId="0" fillId="2" borderId="3" xfId="0" applyFill="1" applyBorder="1" applyAlignment="1">
      <alignment horizontal="center" vertical="center" wrapText="1"/>
    </xf>
    <xf numFmtId="0" fontId="18" fillId="2" borderId="7" xfId="0" applyFont="1" applyFill="1" applyBorder="1" applyAlignment="1">
      <alignment horizontal="left" vertical="center" wrapText="1"/>
    </xf>
    <xf numFmtId="4" fontId="0" fillId="2" borderId="3" xfId="0" applyNumberFormat="1" applyFill="1" applyBorder="1" applyAlignment="1">
      <alignment vertical="center"/>
    </xf>
    <xf numFmtId="0" fontId="0" fillId="9" borderId="0" xfId="0" applyFill="1" applyAlignment="1">
      <alignment vertical="center"/>
    </xf>
    <xf numFmtId="0" fontId="30" fillId="9" borderId="3" xfId="0" applyFont="1" applyFill="1" applyBorder="1" applyAlignment="1">
      <alignment horizontal="center" vertical="center"/>
    </xf>
    <xf numFmtId="0" fontId="22" fillId="9" borderId="7" xfId="0" applyFont="1" applyFill="1" applyBorder="1" applyAlignment="1">
      <alignment horizontal="left" vertical="center" wrapText="1"/>
    </xf>
    <xf numFmtId="0" fontId="40" fillId="9" borderId="3" xfId="0" applyFont="1" applyFill="1" applyBorder="1" applyAlignment="1">
      <alignment horizontal="center" vertical="center" textRotation="90" wrapText="1"/>
    </xf>
    <xf numFmtId="4" fontId="11" fillId="15" borderId="4" xfId="0" applyNumberFormat="1" applyFont="1" applyFill="1" applyBorder="1" applyAlignment="1">
      <alignment horizontal="center" vertical="center" wrapText="1"/>
    </xf>
    <xf numFmtId="4" fontId="11" fillId="15" borderId="3" xfId="0" applyNumberFormat="1" applyFont="1" applyFill="1" applyBorder="1" applyAlignment="1">
      <alignment horizontal="center" vertical="center" wrapText="1"/>
    </xf>
    <xf numFmtId="0" fontId="0" fillId="9" borderId="3" xfId="0" applyFill="1" applyBorder="1" applyAlignment="1">
      <alignment vertical="center" wrapText="1"/>
    </xf>
    <xf numFmtId="0" fontId="34" fillId="9" borderId="3" xfId="0" applyFont="1" applyFill="1" applyBorder="1" applyAlignment="1">
      <alignment vertical="center" wrapText="1"/>
    </xf>
    <xf numFmtId="0" fontId="0" fillId="9" borderId="3" xfId="0" applyFill="1" applyBorder="1" applyAlignment="1">
      <alignment horizontal="center" vertical="center" wrapText="1"/>
    </xf>
    <xf numFmtId="4" fontId="33" fillId="15" borderId="4" xfId="0" applyNumberFormat="1" applyFont="1" applyFill="1" applyBorder="1" applyAlignment="1">
      <alignment horizontal="center" vertical="center" wrapText="1"/>
    </xf>
    <xf numFmtId="4" fontId="33" fillId="15" borderId="3" xfId="0" applyNumberFormat="1" applyFont="1" applyFill="1" applyBorder="1" applyAlignment="1">
      <alignment horizontal="center" vertical="center" wrapText="1"/>
    </xf>
    <xf numFmtId="0" fontId="30" fillId="16" borderId="3" xfId="0" applyFont="1" applyFill="1" applyBorder="1" applyAlignment="1">
      <alignment horizontal="center" vertical="center"/>
    </xf>
    <xf numFmtId="0" fontId="22" fillId="16" borderId="7" xfId="0" applyFont="1" applyFill="1" applyBorder="1" applyAlignment="1">
      <alignment horizontal="left" vertical="center" wrapText="1"/>
    </xf>
    <xf numFmtId="0" fontId="40" fillId="16" borderId="3" xfId="0" applyFont="1" applyFill="1" applyBorder="1" applyAlignment="1">
      <alignment horizontal="center" vertical="center" textRotation="90" wrapText="1"/>
    </xf>
    <xf numFmtId="4" fontId="33" fillId="17" borderId="4" xfId="0" applyNumberFormat="1" applyFont="1" applyFill="1" applyBorder="1" applyAlignment="1">
      <alignment horizontal="center" vertical="center" wrapText="1"/>
    </xf>
    <xf numFmtId="4" fontId="33" fillId="17" borderId="3" xfId="0" applyNumberFormat="1" applyFont="1" applyFill="1" applyBorder="1" applyAlignment="1">
      <alignment horizontal="center" vertical="center" wrapText="1"/>
    </xf>
    <xf numFmtId="0" fontId="0" fillId="16" borderId="3" xfId="0" applyFill="1" applyBorder="1" applyAlignment="1">
      <alignment vertical="center" wrapText="1"/>
    </xf>
    <xf numFmtId="0" fontId="0" fillId="16" borderId="3" xfId="0" applyFill="1" applyBorder="1" applyAlignment="1">
      <alignment vertical="center"/>
    </xf>
    <xf numFmtId="4" fontId="11" fillId="17" borderId="3" xfId="0" applyNumberFormat="1" applyFont="1" applyFill="1" applyBorder="1" applyAlignment="1">
      <alignment horizontal="center" vertical="center" wrapText="1"/>
    </xf>
    <xf numFmtId="0" fontId="34" fillId="16" borderId="3" xfId="0" applyFont="1" applyFill="1" applyBorder="1" applyAlignment="1">
      <alignment vertical="center" wrapText="1"/>
    </xf>
    <xf numFmtId="0" fontId="0" fillId="16" borderId="3" xfId="0" applyFill="1" applyBorder="1" applyAlignment="1">
      <alignment horizontal="center" vertical="center" wrapText="1"/>
    </xf>
    <xf numFmtId="0" fontId="30" fillId="18" borderId="3" xfId="0" applyFont="1" applyFill="1" applyBorder="1" applyAlignment="1">
      <alignment horizontal="center" vertical="center"/>
    </xf>
    <xf numFmtId="0" fontId="22" fillId="18" borderId="7" xfId="0" applyFont="1" applyFill="1" applyBorder="1" applyAlignment="1">
      <alignment horizontal="left" vertical="center" wrapText="1"/>
    </xf>
    <xf numFmtId="0" fontId="40" fillId="18" borderId="3" xfId="0" applyFont="1" applyFill="1" applyBorder="1" applyAlignment="1">
      <alignment horizontal="center" vertical="center" textRotation="90" wrapText="1"/>
    </xf>
    <xf numFmtId="4" fontId="33" fillId="19" borderId="4" xfId="0" applyNumberFormat="1" applyFont="1" applyFill="1" applyBorder="1" applyAlignment="1">
      <alignment horizontal="center" vertical="center" wrapText="1"/>
    </xf>
    <xf numFmtId="4" fontId="33" fillId="19" borderId="3" xfId="0" applyNumberFormat="1" applyFont="1" applyFill="1" applyBorder="1" applyAlignment="1">
      <alignment horizontal="center" vertical="center" wrapText="1"/>
    </xf>
    <xf numFmtId="0" fontId="0" fillId="18" borderId="3" xfId="0" applyFill="1" applyBorder="1" applyAlignment="1">
      <alignment vertical="center" wrapText="1"/>
    </xf>
    <xf numFmtId="0" fontId="0" fillId="18" borderId="3" xfId="0" applyFill="1" applyBorder="1" applyAlignment="1">
      <alignment vertical="center"/>
    </xf>
    <xf numFmtId="4" fontId="11" fillId="19" borderId="3" xfId="0" applyNumberFormat="1" applyFont="1" applyFill="1" applyBorder="1" applyAlignment="1">
      <alignment horizontal="center" vertical="center" wrapText="1"/>
    </xf>
    <xf numFmtId="0" fontId="34" fillId="18" borderId="3" xfId="0" applyFont="1" applyFill="1" applyBorder="1" applyAlignment="1">
      <alignment vertical="center" wrapText="1"/>
    </xf>
    <xf numFmtId="0" fontId="0" fillId="18" borderId="3" xfId="0" applyFill="1" applyBorder="1" applyAlignment="1">
      <alignment horizontal="center" vertical="center" wrapText="1"/>
    </xf>
    <xf numFmtId="0" fontId="2" fillId="2" borderId="3" xfId="0" applyFont="1" applyFill="1" applyBorder="1" applyAlignment="1">
      <alignment vertical="center"/>
    </xf>
    <xf numFmtId="4" fontId="2" fillId="2" borderId="3" xfId="0" applyNumberFormat="1" applyFont="1" applyFill="1" applyBorder="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5" fillId="3" borderId="3" xfId="0" applyFont="1" applyFill="1" applyBorder="1" applyAlignment="1">
      <alignment vertical="center" wrapText="1"/>
    </xf>
    <xf numFmtId="4" fontId="5" fillId="3" borderId="3" xfId="0" applyNumberFormat="1" applyFont="1" applyFill="1" applyBorder="1" applyAlignment="1">
      <alignment vertical="center" textRotation="90" wrapText="1"/>
    </xf>
    <xf numFmtId="4" fontId="4" fillId="2" borderId="3" xfId="0" applyNumberFormat="1" applyFont="1" applyFill="1" applyBorder="1" applyAlignment="1">
      <alignment vertical="center" wrapText="1"/>
    </xf>
    <xf numFmtId="0" fontId="4" fillId="0" borderId="3" xfId="0" applyFont="1" applyBorder="1" applyAlignment="1">
      <alignment horizontal="left" vertical="center" wrapText="1"/>
    </xf>
    <xf numFmtId="0" fontId="5" fillId="0" borderId="3" xfId="0" applyFont="1" applyBorder="1" applyAlignment="1">
      <alignment horizontal="center" vertical="center" textRotation="90"/>
    </xf>
    <xf numFmtId="166" fontId="5" fillId="0" borderId="3" xfId="4" applyNumberFormat="1" applyFont="1" applyFill="1" applyBorder="1" applyAlignment="1">
      <alignment vertical="center" wrapText="1"/>
    </xf>
    <xf numFmtId="168" fontId="5" fillId="0" borderId="3" xfId="0" applyNumberFormat="1" applyFont="1" applyBorder="1" applyAlignment="1">
      <alignment vertical="center" wrapText="1"/>
    </xf>
    <xf numFmtId="4" fontId="11"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textRotation="90"/>
    </xf>
    <xf numFmtId="3" fontId="8" fillId="0" borderId="3" xfId="0" applyNumberFormat="1" applyFont="1" applyBorder="1" applyAlignment="1">
      <alignment vertical="center"/>
    </xf>
    <xf numFmtId="164" fontId="8" fillId="0" borderId="3" xfId="1" applyNumberFormat="1" applyFont="1" applyFill="1" applyBorder="1" applyAlignment="1">
      <alignment horizontal="right" vertical="center"/>
    </xf>
    <xf numFmtId="16" fontId="8" fillId="0" borderId="3" xfId="0" applyNumberFormat="1" applyFont="1" applyBorder="1" applyAlignment="1">
      <alignment vertical="center" textRotation="90"/>
    </xf>
    <xf numFmtId="3" fontId="5" fillId="0" borderId="3" xfId="0" applyNumberFormat="1" applyFont="1" applyBorder="1" applyAlignment="1">
      <alignment vertical="center"/>
    </xf>
    <xf numFmtId="4" fontId="8" fillId="0" borderId="3" xfId="0" applyNumberFormat="1" applyFont="1" applyBorder="1" applyAlignment="1">
      <alignment vertical="center"/>
    </xf>
    <xf numFmtId="0" fontId="4" fillId="0" borderId="3" xfId="0" applyFont="1" applyBorder="1" applyAlignment="1">
      <alignment horizontal="center" vertical="center"/>
    </xf>
    <xf numFmtId="0" fontId="9" fillId="0" borderId="3" xfId="0" applyFont="1" applyBorder="1" applyAlignment="1">
      <alignment horizontal="left" vertical="center" wrapText="1"/>
    </xf>
    <xf numFmtId="0" fontId="5" fillId="0" borderId="3" xfId="0" applyFont="1" applyBorder="1" applyAlignment="1">
      <alignment vertical="center"/>
    </xf>
    <xf numFmtId="0" fontId="4" fillId="0" borderId="0" xfId="0" applyFont="1" applyAlignment="1">
      <alignment vertical="center"/>
    </xf>
    <xf numFmtId="4" fontId="11" fillId="0" borderId="3" xfId="0" applyNumberFormat="1" applyFont="1" applyBorder="1" applyAlignment="1">
      <alignment horizontal="center" vertical="center"/>
    </xf>
    <xf numFmtId="4" fontId="11" fillId="0" borderId="3" xfId="0" applyNumberFormat="1" applyFont="1" applyBorder="1" applyAlignment="1">
      <alignment vertical="center"/>
    </xf>
    <xf numFmtId="4" fontId="42" fillId="0" borderId="3" xfId="0" applyNumberFormat="1" applyFont="1" applyBorder="1" applyAlignment="1">
      <alignment horizontal="center" vertical="center" wrapText="1"/>
    </xf>
    <xf numFmtId="0" fontId="4" fillId="0" borderId="4" xfId="2" applyFont="1" applyBorder="1" applyAlignment="1">
      <alignment horizontal="left" vertical="center" wrapText="1"/>
    </xf>
    <xf numFmtId="3" fontId="8" fillId="0" borderId="3" xfId="0" applyNumberFormat="1" applyFont="1" applyBorder="1" applyAlignment="1">
      <alignment horizontal="center" vertical="center"/>
    </xf>
    <xf numFmtId="0" fontId="4" fillId="0" borderId="3" xfId="3" applyFont="1" applyBorder="1" applyAlignment="1">
      <alignment horizontal="left" vertical="center" wrapText="1"/>
    </xf>
    <xf numFmtId="3" fontId="8" fillId="9" borderId="3" xfId="0" applyNumberFormat="1" applyFont="1" applyFill="1" applyBorder="1" applyAlignment="1">
      <alignment vertical="center"/>
    </xf>
    <xf numFmtId="0" fontId="8" fillId="9" borderId="3" xfId="0" applyFont="1" applyFill="1" applyBorder="1" applyAlignment="1">
      <alignment vertical="center"/>
    </xf>
    <xf numFmtId="0" fontId="8" fillId="9" borderId="3" xfId="0" applyFont="1" applyFill="1" applyBorder="1" applyAlignment="1">
      <alignment vertical="center" textRotation="90"/>
    </xf>
    <xf numFmtId="164" fontId="8" fillId="9" borderId="3" xfId="1" applyNumberFormat="1" applyFont="1" applyFill="1" applyBorder="1" applyAlignment="1">
      <alignment horizontal="right" vertical="center"/>
    </xf>
    <xf numFmtId="16" fontId="8" fillId="9" borderId="3" xfId="0" applyNumberFormat="1" applyFont="1" applyFill="1" applyBorder="1" applyAlignment="1">
      <alignment vertical="center" textRotation="90"/>
    </xf>
    <xf numFmtId="3" fontId="5" fillId="9" borderId="3" xfId="0" applyNumberFormat="1" applyFont="1" applyFill="1" applyBorder="1" applyAlignment="1">
      <alignment vertical="center"/>
    </xf>
    <xf numFmtId="4" fontId="8" fillId="9" borderId="3" xfId="0" applyNumberFormat="1" applyFont="1" applyFill="1" applyBorder="1" applyAlignment="1">
      <alignment vertical="center"/>
    </xf>
    <xf numFmtId="0" fontId="4" fillId="9" borderId="4" xfId="2" applyFont="1" applyFill="1" applyBorder="1" applyAlignment="1">
      <alignment horizontal="left" vertical="center" wrapText="1"/>
    </xf>
    <xf numFmtId="3" fontId="5" fillId="9" borderId="3" xfId="0" applyNumberFormat="1" applyFont="1" applyFill="1" applyBorder="1" applyAlignment="1">
      <alignment horizontal="center" vertical="center"/>
    </xf>
    <xf numFmtId="0" fontId="5" fillId="9" borderId="3" xfId="0" applyFont="1" applyFill="1" applyBorder="1" applyAlignment="1">
      <alignment vertical="center"/>
    </xf>
    <xf numFmtId="3" fontId="8" fillId="2" borderId="3" xfId="0" applyNumberFormat="1" applyFont="1" applyFill="1" applyBorder="1" applyAlignment="1">
      <alignment vertical="center"/>
    </xf>
    <xf numFmtId="0" fontId="8" fillId="2" borderId="3" xfId="0" applyFont="1" applyFill="1" applyBorder="1" applyAlignment="1">
      <alignment vertical="center"/>
    </xf>
    <xf numFmtId="0" fontId="8" fillId="2" borderId="3" xfId="0" applyFont="1" applyFill="1" applyBorder="1" applyAlignment="1">
      <alignment vertical="center" textRotation="90"/>
    </xf>
    <xf numFmtId="164" fontId="8" fillId="2" borderId="3" xfId="1" applyNumberFormat="1" applyFont="1" applyFill="1" applyBorder="1" applyAlignment="1">
      <alignment horizontal="right" vertical="center"/>
    </xf>
    <xf numFmtId="16" fontId="8" fillId="2" borderId="3" xfId="0" applyNumberFormat="1" applyFont="1" applyFill="1" applyBorder="1" applyAlignment="1">
      <alignment vertical="center" textRotation="90"/>
    </xf>
    <xf numFmtId="3" fontId="5" fillId="2" borderId="3" xfId="0" applyNumberFormat="1" applyFont="1" applyFill="1" applyBorder="1" applyAlignment="1">
      <alignment vertical="center"/>
    </xf>
    <xf numFmtId="4" fontId="8" fillId="2" borderId="3" xfId="0" applyNumberFormat="1" applyFont="1" applyFill="1" applyBorder="1" applyAlignment="1">
      <alignment vertical="center"/>
    </xf>
    <xf numFmtId="0" fontId="4" fillId="2" borderId="4" xfId="2" applyFont="1" applyFill="1" applyBorder="1" applyAlignment="1">
      <alignment horizontal="left" vertical="center" wrapText="1"/>
    </xf>
    <xf numFmtId="3" fontId="5" fillId="2" borderId="3" xfId="0" applyNumberFormat="1" applyFont="1" applyFill="1" applyBorder="1" applyAlignment="1">
      <alignment horizontal="center" vertical="center"/>
    </xf>
    <xf numFmtId="0" fontId="5" fillId="2" borderId="3" xfId="0" applyFont="1" applyFill="1" applyBorder="1" applyAlignment="1">
      <alignment vertical="center"/>
    </xf>
    <xf numFmtId="0" fontId="8" fillId="20" borderId="3" xfId="0" applyFont="1" applyFill="1" applyBorder="1" applyAlignment="1">
      <alignment horizontal="left" vertical="center" wrapText="1"/>
    </xf>
    <xf numFmtId="0" fontId="5" fillId="20" borderId="9" xfId="0" applyFont="1" applyFill="1" applyBorder="1" applyAlignment="1">
      <alignment horizontal="left" vertical="center" wrapText="1"/>
    </xf>
    <xf numFmtId="0" fontId="9" fillId="20" borderId="9" xfId="0" applyFont="1" applyFill="1" applyBorder="1" applyAlignment="1">
      <alignment horizontal="left" vertical="center" wrapText="1"/>
    </xf>
    <xf numFmtId="0" fontId="4" fillId="20" borderId="3" xfId="2" applyFont="1" applyFill="1" applyBorder="1" applyAlignment="1">
      <alignment horizontal="left" vertical="center" wrapText="1"/>
    </xf>
    <xf numFmtId="0" fontId="4" fillId="20" borderId="4" xfId="3" applyFont="1" applyFill="1" applyBorder="1" applyAlignment="1">
      <alignment vertical="center" wrapText="1"/>
    </xf>
    <xf numFmtId="0" fontId="5" fillId="20" borderId="4" xfId="0" applyFont="1" applyFill="1" applyBorder="1" applyAlignment="1">
      <alignment horizontal="center" vertical="center" textRotation="90"/>
    </xf>
    <xf numFmtId="4" fontId="42" fillId="21" borderId="4" xfId="0" applyNumberFormat="1" applyFont="1" applyFill="1" applyBorder="1" applyAlignment="1">
      <alignment horizontal="center" vertical="center" wrapText="1"/>
    </xf>
    <xf numFmtId="3" fontId="8" fillId="20" borderId="4" xfId="0" applyNumberFormat="1" applyFont="1" applyFill="1" applyBorder="1" applyAlignment="1">
      <alignment vertical="center"/>
    </xf>
    <xf numFmtId="0" fontId="8" fillId="20" borderId="4" xfId="0" applyFont="1" applyFill="1" applyBorder="1" applyAlignment="1">
      <alignment vertical="center"/>
    </xf>
    <xf numFmtId="0" fontId="8" fillId="20" borderId="4" xfId="0" applyFont="1" applyFill="1" applyBorder="1" applyAlignment="1">
      <alignment vertical="center" textRotation="90"/>
    </xf>
    <xf numFmtId="164" fontId="8" fillId="20" borderId="4" xfId="1" applyNumberFormat="1" applyFont="1" applyFill="1" applyBorder="1" applyAlignment="1">
      <alignment horizontal="right" vertical="center"/>
    </xf>
    <xf numFmtId="16" fontId="8" fillId="20" borderId="4" xfId="0" applyNumberFormat="1" applyFont="1" applyFill="1" applyBorder="1" applyAlignment="1">
      <alignment vertical="center" textRotation="90"/>
    </xf>
    <xf numFmtId="3" fontId="5" fillId="20" borderId="4" xfId="0" applyNumberFormat="1" applyFont="1" applyFill="1" applyBorder="1" applyAlignment="1">
      <alignment vertical="center"/>
    </xf>
    <xf numFmtId="4" fontId="8" fillId="20" borderId="4" xfId="0" applyNumberFormat="1" applyFont="1" applyFill="1" applyBorder="1" applyAlignment="1">
      <alignment vertical="center"/>
    </xf>
    <xf numFmtId="0" fontId="4" fillId="20" borderId="4" xfId="2" applyFont="1" applyFill="1" applyBorder="1" applyAlignment="1">
      <alignment horizontal="left" vertical="center" wrapText="1"/>
    </xf>
    <xf numFmtId="3" fontId="8" fillId="20" borderId="4" xfId="0" applyNumberFormat="1" applyFont="1" applyFill="1" applyBorder="1" applyAlignment="1">
      <alignment horizontal="center" vertical="center"/>
    </xf>
    <xf numFmtId="0" fontId="9" fillId="20" borderId="4" xfId="0" applyFont="1" applyFill="1" applyBorder="1" applyAlignment="1">
      <alignment horizontal="left" vertical="center" wrapText="1"/>
    </xf>
    <xf numFmtId="0" fontId="5" fillId="20" borderId="4" xfId="0" applyFont="1" applyFill="1" applyBorder="1" applyAlignment="1">
      <alignment vertical="center"/>
    </xf>
    <xf numFmtId="0" fontId="11" fillId="21" borderId="4" xfId="0" applyFont="1" applyFill="1" applyBorder="1" applyAlignment="1">
      <alignment horizontal="center" vertical="center" wrapText="1"/>
    </xf>
    <xf numFmtId="0" fontId="4" fillId="2" borderId="3" xfId="0" applyFont="1" applyFill="1" applyBorder="1" applyAlignment="1">
      <alignment horizontal="center" vertical="center"/>
    </xf>
    <xf numFmtId="3" fontId="4" fillId="0" borderId="3" xfId="0" applyNumberFormat="1" applyFont="1" applyBorder="1" applyAlignment="1">
      <alignment horizontal="left" vertical="center" wrapText="1"/>
    </xf>
    <xf numFmtId="3" fontId="5" fillId="6" borderId="3" xfId="0" applyNumberFormat="1" applyFont="1" applyFill="1" applyBorder="1" applyAlignment="1">
      <alignment horizontal="center" vertical="center" wrapText="1"/>
    </xf>
    <xf numFmtId="3" fontId="11" fillId="0" borderId="3" xfId="0" applyNumberFormat="1" applyFont="1" applyBorder="1" applyAlignment="1">
      <alignment horizontal="center" vertical="center" wrapText="1"/>
    </xf>
    <xf numFmtId="0" fontId="4" fillId="2" borderId="3" xfId="0" applyFont="1" applyFill="1" applyBorder="1" applyAlignment="1">
      <alignment vertical="center"/>
    </xf>
    <xf numFmtId="0" fontId="4" fillId="2" borderId="3" xfId="0" applyFont="1" applyFill="1" applyBorder="1" applyAlignment="1">
      <alignment vertical="center" textRotation="90"/>
    </xf>
    <xf numFmtId="4" fontId="4" fillId="2" borderId="3" xfId="0" applyNumberFormat="1" applyFont="1" applyFill="1" applyBorder="1" applyAlignment="1">
      <alignment vertical="center"/>
    </xf>
    <xf numFmtId="169" fontId="4" fillId="2" borderId="3" xfId="0" applyNumberFormat="1" applyFont="1" applyFill="1" applyBorder="1" applyAlignment="1">
      <alignment vertical="center"/>
    </xf>
    <xf numFmtId="3" fontId="4" fillId="2" borderId="3" xfId="0" applyNumberFormat="1" applyFont="1" applyFill="1" applyBorder="1" applyAlignment="1">
      <alignment vertical="center"/>
    </xf>
    <xf numFmtId="3" fontId="11" fillId="0" borderId="3" xfId="0" applyNumberFormat="1" applyFont="1" applyBorder="1" applyAlignment="1">
      <alignment horizontal="center" vertical="center"/>
    </xf>
    <xf numFmtId="0" fontId="5" fillId="6" borderId="3" xfId="0" applyFont="1" applyFill="1" applyBorder="1" applyAlignment="1">
      <alignment horizontal="center" vertical="center" wrapText="1"/>
    </xf>
    <xf numFmtId="0" fontId="4" fillId="0" borderId="5" xfId="0" applyFont="1" applyBorder="1" applyAlignment="1">
      <alignment horizontal="center" vertical="center" wrapText="1"/>
    </xf>
    <xf numFmtId="3" fontId="5" fillId="0" borderId="3" xfId="0" applyNumberFormat="1" applyFont="1" applyBorder="1" applyAlignment="1">
      <alignment horizontal="center" vertical="center"/>
    </xf>
    <xf numFmtId="3" fontId="4" fillId="2" borderId="3" xfId="0" applyNumberFormat="1" applyFont="1" applyFill="1" applyBorder="1" applyAlignment="1">
      <alignment horizontal="center" vertical="center"/>
    </xf>
    <xf numFmtId="0" fontId="4" fillId="20" borderId="3" xfId="0" applyFont="1" applyFill="1" applyBorder="1" applyAlignment="1">
      <alignment horizontal="center" vertical="center"/>
    </xf>
    <xf numFmtId="0" fontId="4" fillId="20" borderId="3" xfId="0" applyFont="1" applyFill="1" applyBorder="1" applyAlignment="1">
      <alignment horizontal="left" vertical="center" wrapText="1"/>
    </xf>
    <xf numFmtId="0" fontId="4" fillId="20" borderId="3" xfId="0" applyFont="1" applyFill="1" applyBorder="1" applyAlignment="1">
      <alignment horizontal="left" vertical="center"/>
    </xf>
    <xf numFmtId="0" fontId="4" fillId="20" borderId="3" xfId="0" applyFont="1" applyFill="1" applyBorder="1" applyAlignment="1">
      <alignment vertical="center"/>
    </xf>
    <xf numFmtId="3" fontId="15" fillId="20" borderId="3" xfId="0" applyNumberFormat="1" applyFont="1" applyFill="1" applyBorder="1" applyAlignment="1">
      <alignment horizontal="center" vertical="center"/>
    </xf>
    <xf numFmtId="0" fontId="4" fillId="20" borderId="3" xfId="0" applyFont="1" applyFill="1" applyBorder="1" applyAlignment="1">
      <alignment vertical="center" textRotation="90"/>
    </xf>
    <xf numFmtId="4" fontId="4" fillId="20" borderId="3" xfId="0" applyNumberFormat="1" applyFont="1" applyFill="1" applyBorder="1" applyAlignment="1">
      <alignment vertical="center"/>
    </xf>
    <xf numFmtId="0" fontId="4" fillId="3" borderId="3" xfId="0" applyFont="1" applyFill="1" applyBorder="1" applyAlignment="1">
      <alignment horizontal="center" vertical="center"/>
    </xf>
    <xf numFmtId="0" fontId="9" fillId="3" borderId="3" xfId="0" applyFont="1" applyFill="1" applyBorder="1" applyAlignment="1">
      <alignment horizontal="center" vertical="center" wrapText="1"/>
    </xf>
    <xf numFmtId="3"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textRotation="90"/>
    </xf>
    <xf numFmtId="3" fontId="5" fillId="3" borderId="3" xfId="0" applyNumberFormat="1" applyFont="1" applyFill="1" applyBorder="1" applyAlignment="1">
      <alignment horizontal="center" vertical="center"/>
    </xf>
    <xf numFmtId="3" fontId="4" fillId="3" borderId="3" xfId="0" applyNumberFormat="1" applyFont="1" applyFill="1" applyBorder="1" applyAlignment="1">
      <alignment horizontal="center" vertical="center"/>
    </xf>
    <xf numFmtId="0" fontId="4" fillId="3" borderId="3" xfId="0" applyFont="1" applyFill="1" applyBorder="1" applyAlignment="1">
      <alignment vertical="center"/>
    </xf>
    <xf numFmtId="0" fontId="4" fillId="3" borderId="3" xfId="0" applyFont="1" applyFill="1" applyBorder="1" applyAlignment="1">
      <alignment vertical="center" textRotation="90"/>
    </xf>
    <xf numFmtId="4" fontId="4" fillId="3" borderId="3" xfId="0" applyNumberFormat="1" applyFont="1" applyFill="1" applyBorder="1" applyAlignment="1">
      <alignment vertical="center"/>
    </xf>
    <xf numFmtId="0" fontId="9" fillId="3" borderId="3" xfId="0" applyFont="1" applyFill="1" applyBorder="1" applyAlignment="1">
      <alignment horizontal="left" vertical="center" wrapText="1"/>
    </xf>
    <xf numFmtId="0" fontId="4" fillId="9" borderId="3" xfId="0" applyFont="1" applyFill="1" applyBorder="1" applyAlignment="1">
      <alignment horizontal="center" vertical="center"/>
    </xf>
    <xf numFmtId="0" fontId="4" fillId="9" borderId="3" xfId="0" applyFont="1" applyFill="1" applyBorder="1" applyAlignment="1">
      <alignment horizontal="left" vertical="center" wrapText="1"/>
    </xf>
    <xf numFmtId="0" fontId="4" fillId="9" borderId="3" xfId="0" applyFont="1" applyFill="1" applyBorder="1" applyAlignment="1">
      <alignment horizontal="left" vertical="center"/>
    </xf>
    <xf numFmtId="0" fontId="4" fillId="9" borderId="3" xfId="0" applyFont="1" applyFill="1" applyBorder="1" applyAlignment="1">
      <alignment vertical="center"/>
    </xf>
    <xf numFmtId="3" fontId="43" fillId="9" borderId="3" xfId="0" applyNumberFormat="1" applyFont="1" applyFill="1" applyBorder="1" applyAlignment="1">
      <alignment horizontal="center" vertical="center"/>
    </xf>
    <xf numFmtId="0" fontId="4" fillId="9" borderId="3" xfId="0" applyFont="1" applyFill="1" applyBorder="1" applyAlignment="1">
      <alignment vertical="center" textRotation="90"/>
    </xf>
    <xf numFmtId="4" fontId="4" fillId="9" borderId="3" xfId="0" applyNumberFormat="1"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vertical="center" textRotation="90"/>
    </xf>
    <xf numFmtId="4" fontId="4" fillId="2" borderId="0" xfId="0" applyNumberFormat="1" applyFont="1" applyFill="1" applyAlignment="1">
      <alignment vertical="center"/>
    </xf>
    <xf numFmtId="0" fontId="44" fillId="2" borderId="3" xfId="0" applyFont="1" applyFill="1" applyBorder="1" applyAlignment="1">
      <alignment vertical="center"/>
    </xf>
    <xf numFmtId="0" fontId="0" fillId="2" borderId="3" xfId="0" applyFill="1" applyBorder="1"/>
    <xf numFmtId="0" fontId="0" fillId="2" borderId="0" xfId="0" applyFill="1"/>
    <xf numFmtId="0" fontId="28" fillId="3" borderId="3" xfId="0" applyFont="1" applyFill="1" applyBorder="1" applyAlignment="1">
      <alignment horizontal="center" vertical="center" textRotation="90" wrapText="1"/>
    </xf>
    <xf numFmtId="3" fontId="47" fillId="2" borderId="9" xfId="0" applyNumberFormat="1" applyFont="1" applyFill="1" applyBorder="1" applyAlignment="1">
      <alignment horizontal="center" vertical="center" wrapText="1"/>
    </xf>
    <xf numFmtId="3" fontId="33" fillId="5" borderId="3" xfId="6" applyNumberFormat="1" applyFont="1" applyFill="1" applyBorder="1" applyAlignment="1">
      <alignment horizontal="center" vertical="center" wrapText="1"/>
    </xf>
    <xf numFmtId="3" fontId="33" fillId="5" borderId="9" xfId="6" applyNumberFormat="1" applyFont="1" applyFill="1" applyBorder="1" applyAlignment="1">
      <alignment horizontal="center" vertical="center" wrapText="1"/>
    </xf>
    <xf numFmtId="3" fontId="0" fillId="2" borderId="3" xfId="0" applyNumberFormat="1" applyFill="1" applyBorder="1" applyAlignment="1">
      <alignment horizontal="center" vertical="center"/>
    </xf>
    <xf numFmtId="0" fontId="50" fillId="2" borderId="9" xfId="0" applyFont="1" applyFill="1" applyBorder="1" applyAlignment="1">
      <alignment horizontal="center" vertical="center" wrapText="1"/>
    </xf>
    <xf numFmtId="2" fontId="51" fillId="2" borderId="9" xfId="5" applyNumberFormat="1" applyFont="1" applyFill="1" applyBorder="1" applyAlignment="1">
      <alignment vertical="center" wrapText="1"/>
    </xf>
    <xf numFmtId="2" fontId="51" fillId="2" borderId="3" xfId="5" applyNumberFormat="1" applyFont="1" applyFill="1" applyBorder="1" applyAlignment="1">
      <alignment vertical="center" wrapText="1"/>
    </xf>
    <xf numFmtId="0" fontId="25" fillId="2" borderId="3" xfId="0" applyFont="1" applyFill="1" applyBorder="1" applyAlignment="1">
      <alignment horizontal="left" vertical="center" wrapText="1"/>
    </xf>
    <xf numFmtId="3" fontId="50" fillId="9" borderId="9" xfId="0" applyNumberFormat="1" applyFont="1" applyFill="1" applyBorder="1" applyAlignment="1">
      <alignment horizontal="center" vertical="center" wrapText="1"/>
    </xf>
    <xf numFmtId="0" fontId="50" fillId="9" borderId="9" xfId="0" applyFont="1" applyFill="1" applyBorder="1" applyAlignment="1">
      <alignment horizontal="center" vertical="center" wrapText="1"/>
    </xf>
    <xf numFmtId="3" fontId="47" fillId="9" borderId="9" xfId="0" applyNumberFormat="1" applyFont="1" applyFill="1" applyBorder="1" applyAlignment="1">
      <alignment horizontal="center" vertical="center" wrapText="1"/>
    </xf>
    <xf numFmtId="3" fontId="33" fillId="15" borderId="9" xfId="6" applyNumberFormat="1" applyFont="1" applyFill="1" applyBorder="1" applyAlignment="1">
      <alignment horizontal="center" vertical="center" wrapText="1"/>
    </xf>
    <xf numFmtId="0" fontId="25" fillId="9" borderId="3" xfId="0" applyFont="1" applyFill="1" applyBorder="1" applyAlignment="1">
      <alignment horizontal="left" vertical="center" wrapText="1"/>
    </xf>
    <xf numFmtId="0" fontId="0" fillId="9" borderId="3" xfId="0" applyFill="1" applyBorder="1" applyAlignment="1">
      <alignment horizontal="center"/>
    </xf>
    <xf numFmtId="0" fontId="0" fillId="9" borderId="3" xfId="0" applyFill="1" applyBorder="1"/>
    <xf numFmtId="0" fontId="0" fillId="0" borderId="3" xfId="0" applyBorder="1" applyAlignment="1">
      <alignment horizontal="center" vertical="center"/>
    </xf>
    <xf numFmtId="0" fontId="0" fillId="2" borderId="3" xfId="0" applyFill="1" applyBorder="1" applyAlignment="1">
      <alignment horizontal="center" vertical="center"/>
    </xf>
    <xf numFmtId="0" fontId="0" fillId="2" borderId="9" xfId="0" applyFill="1" applyBorder="1"/>
    <xf numFmtId="0" fontId="0" fillId="2" borderId="9" xfId="0" applyFill="1" applyBorder="1" applyAlignment="1">
      <alignment horizontal="center" vertical="center"/>
    </xf>
    <xf numFmtId="0" fontId="0" fillId="9" borderId="3" xfId="0" applyFill="1" applyBorder="1" applyAlignment="1">
      <alignment horizontal="center" vertical="center"/>
    </xf>
    <xf numFmtId="0" fontId="0" fillId="9" borderId="9" xfId="0" applyFill="1" applyBorder="1" applyAlignment="1">
      <alignment horizontal="center" vertical="center"/>
    </xf>
    <xf numFmtId="0" fontId="52" fillId="2" borderId="3" xfId="0" applyFont="1" applyFill="1" applyBorder="1" applyAlignment="1">
      <alignment horizontal="center" vertical="center" wrapText="1"/>
    </xf>
    <xf numFmtId="0" fontId="52" fillId="22" borderId="3" xfId="0" applyFont="1" applyFill="1" applyBorder="1" applyAlignment="1">
      <alignment horizontal="center" vertical="center" wrapText="1"/>
    </xf>
    <xf numFmtId="0" fontId="53" fillId="2" borderId="3" xfId="0" applyFont="1" applyFill="1" applyBorder="1" applyAlignment="1">
      <alignment horizontal="center" vertical="center" wrapText="1"/>
    </xf>
    <xf numFmtId="0" fontId="0" fillId="8" borderId="3" xfId="0" applyFill="1" applyBorder="1"/>
    <xf numFmtId="0" fontId="54" fillId="2" borderId="3" xfId="0" applyFont="1" applyFill="1" applyBorder="1" applyAlignment="1">
      <alignment horizontal="center" vertical="center" wrapText="1"/>
    </xf>
    <xf numFmtId="0" fontId="0" fillId="13" borderId="3" xfId="0" applyFill="1" applyBorder="1" applyAlignment="1">
      <alignment horizontal="center" vertical="center"/>
    </xf>
    <xf numFmtId="0" fontId="9" fillId="13" borderId="9" xfId="0" applyFont="1" applyFill="1" applyBorder="1" applyAlignment="1">
      <alignment horizontal="center" vertical="center" wrapText="1"/>
    </xf>
    <xf numFmtId="0" fontId="0" fillId="13" borderId="3" xfId="0" applyFill="1" applyBorder="1" applyAlignment="1">
      <alignment horizontal="center" vertical="center" wrapText="1"/>
    </xf>
    <xf numFmtId="0" fontId="0" fillId="13" borderId="3" xfId="0" applyFill="1" applyBorder="1"/>
    <xf numFmtId="0" fontId="55" fillId="13" borderId="3" xfId="0" applyFont="1" applyFill="1" applyBorder="1" applyAlignment="1">
      <alignment horizontal="center" vertical="center"/>
    </xf>
    <xf numFmtId="16" fontId="47" fillId="0" borderId="3" xfId="0" applyNumberFormat="1" applyFont="1" applyBorder="1" applyAlignment="1">
      <alignment horizontal="left" vertical="top" wrapText="1"/>
    </xf>
    <xf numFmtId="2" fontId="51" fillId="2" borderId="3" xfId="5" applyNumberFormat="1" applyFont="1" applyFill="1" applyBorder="1" applyAlignment="1">
      <alignment horizontal="center" vertical="center" wrapText="1"/>
    </xf>
    <xf numFmtId="0" fontId="53" fillId="2" borderId="3" xfId="0" applyFont="1" applyFill="1" applyBorder="1" applyAlignment="1">
      <alignment vertical="center"/>
    </xf>
    <xf numFmtId="3" fontId="55" fillId="2" borderId="3" xfId="0" applyNumberFormat="1" applyFont="1" applyFill="1" applyBorder="1" applyAlignment="1">
      <alignment vertical="center"/>
    </xf>
    <xf numFmtId="0" fontId="55" fillId="2" borderId="3" xfId="0" applyFont="1" applyFill="1" applyBorder="1" applyAlignment="1">
      <alignment vertical="center"/>
    </xf>
    <xf numFmtId="3" fontId="0" fillId="2" borderId="3" xfId="0" applyNumberFormat="1" applyFill="1" applyBorder="1" applyAlignment="1">
      <alignment vertical="center"/>
    </xf>
    <xf numFmtId="16" fontId="47" fillId="0" borderId="3" xfId="0" applyNumberFormat="1" applyFont="1" applyBorder="1" applyAlignment="1">
      <alignment horizontal="center" vertical="center" wrapText="1"/>
    </xf>
    <xf numFmtId="0" fontId="0" fillId="0" borderId="4" xfId="0" applyBorder="1" applyAlignment="1">
      <alignment horizontal="center" vertical="center" wrapText="1"/>
    </xf>
    <xf numFmtId="43" fontId="25" fillId="2" borderId="3" xfId="0" applyNumberFormat="1" applyFont="1" applyFill="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wrapText="1"/>
    </xf>
    <xf numFmtId="0" fontId="57" fillId="0" borderId="3" xfId="0" applyFont="1" applyBorder="1" applyAlignment="1">
      <alignment horizontal="center" vertical="center" wrapText="1"/>
    </xf>
    <xf numFmtId="0" fontId="0" fillId="2" borderId="3" xfId="0" applyFill="1" applyBorder="1" applyAlignment="1">
      <alignment horizontal="center"/>
    </xf>
    <xf numFmtId="0" fontId="0" fillId="9" borderId="4" xfId="0" applyFill="1" applyBorder="1" applyAlignment="1">
      <alignment horizontal="center" vertical="center" wrapText="1"/>
    </xf>
    <xf numFmtId="0" fontId="4" fillId="9" borderId="9" xfId="3" applyFont="1" applyFill="1" applyBorder="1" applyAlignment="1">
      <alignment horizontal="center" vertical="center" wrapText="1"/>
    </xf>
    <xf numFmtId="0" fontId="0" fillId="9" borderId="9" xfId="0" applyFill="1" applyBorder="1" applyAlignment="1">
      <alignment horizontal="center" vertical="center" wrapText="1"/>
    </xf>
    <xf numFmtId="0" fontId="0" fillId="9" borderId="9" xfId="0" applyFill="1" applyBorder="1"/>
    <xf numFmtId="3" fontId="55" fillId="9" borderId="3" xfId="0" applyNumberFormat="1" applyFont="1" applyFill="1" applyBorder="1" applyAlignment="1">
      <alignment horizontal="center" vertical="center"/>
    </xf>
    <xf numFmtId="0" fontId="0" fillId="23" borderId="3" xfId="0" applyFill="1" applyBorder="1" applyAlignment="1">
      <alignment horizontal="center" vertical="center"/>
    </xf>
    <xf numFmtId="0" fontId="9" fillId="23" borderId="9" xfId="0" applyFont="1" applyFill="1" applyBorder="1" applyAlignment="1">
      <alignment horizontal="center" vertical="center" wrapText="1"/>
    </xf>
    <xf numFmtId="0" fontId="0" fillId="23" borderId="4" xfId="0" applyFill="1" applyBorder="1" applyAlignment="1">
      <alignment horizontal="center" vertical="center" wrapText="1"/>
    </xf>
    <xf numFmtId="3" fontId="47" fillId="23" borderId="9" xfId="0" applyNumberFormat="1" applyFont="1" applyFill="1" applyBorder="1" applyAlignment="1">
      <alignment horizontal="center" vertical="center" wrapText="1"/>
    </xf>
    <xf numFmtId="3" fontId="33" fillId="24" borderId="3" xfId="6" applyNumberFormat="1" applyFont="1" applyFill="1" applyBorder="1" applyAlignment="1">
      <alignment horizontal="center" vertical="center" wrapText="1"/>
    </xf>
    <xf numFmtId="3" fontId="33" fillId="24" borderId="9" xfId="6" applyNumberFormat="1" applyFont="1" applyFill="1" applyBorder="1" applyAlignment="1">
      <alignment horizontal="center" vertical="center" wrapText="1"/>
    </xf>
    <xf numFmtId="3" fontId="0" fillId="23" borderId="3" xfId="0" applyNumberFormat="1" applyFill="1" applyBorder="1" applyAlignment="1">
      <alignment horizontal="center" vertical="center"/>
    </xf>
    <xf numFmtId="2" fontId="51" fillId="23" borderId="3" xfId="5" applyNumberFormat="1" applyFont="1" applyFill="1" applyBorder="1" applyAlignment="1">
      <alignment horizontal="center" vertical="center" wrapText="1"/>
    </xf>
    <xf numFmtId="0" fontId="4" fillId="23" borderId="3" xfId="3" applyFont="1" applyFill="1" applyBorder="1" applyAlignment="1">
      <alignment horizontal="center" vertical="center" wrapText="1"/>
    </xf>
    <xf numFmtId="0" fontId="0" fillId="23" borderId="3" xfId="0" applyFill="1" applyBorder="1"/>
    <xf numFmtId="0" fontId="0" fillId="23" borderId="3" xfId="0" applyFill="1" applyBorder="1" applyAlignment="1">
      <alignment horizontal="center" vertical="center" wrapText="1"/>
    </xf>
    <xf numFmtId="0" fontId="53" fillId="23" borderId="3" xfId="0" applyFont="1" applyFill="1" applyBorder="1" applyAlignment="1">
      <alignment horizontal="center" vertical="center" wrapText="1"/>
    </xf>
    <xf numFmtId="0" fontId="54" fillId="23" borderId="3" xfId="0" applyFont="1" applyFill="1" applyBorder="1" applyAlignment="1">
      <alignment horizontal="center" vertical="center" wrapText="1"/>
    </xf>
    <xf numFmtId="3" fontId="58" fillId="9" borderId="3" xfId="0" applyNumberFormat="1" applyFont="1" applyFill="1" applyBorder="1" applyAlignment="1">
      <alignment horizontal="center" vertical="center"/>
    </xf>
    <xf numFmtId="0" fontId="0" fillId="2" borderId="0" xfId="0" applyFill="1" applyAlignment="1">
      <alignment horizontal="center"/>
    </xf>
    <xf numFmtId="0" fontId="53" fillId="2" borderId="0" xfId="0" applyFont="1" applyFill="1" applyAlignment="1">
      <alignment wrapText="1"/>
    </xf>
    <xf numFmtId="0" fontId="53" fillId="0" borderId="0" xfId="0" applyFont="1" applyAlignment="1">
      <alignment wrapText="1"/>
    </xf>
    <xf numFmtId="0" fontId="61" fillId="3" borderId="3" xfId="0" applyFont="1" applyFill="1" applyBorder="1" applyAlignment="1">
      <alignment horizontal="center" vertical="center" textRotation="90" wrapText="1"/>
    </xf>
    <xf numFmtId="0" fontId="61" fillId="0" borderId="3" xfId="0" applyFont="1" applyBorder="1" applyAlignment="1">
      <alignment horizontal="center" vertical="center" wrapText="1"/>
    </xf>
    <xf numFmtId="0" fontId="53" fillId="2" borderId="3" xfId="0" applyFont="1" applyFill="1" applyBorder="1" applyAlignment="1">
      <alignment wrapText="1"/>
    </xf>
    <xf numFmtId="0" fontId="44" fillId="4" borderId="3" xfId="0" applyFont="1" applyFill="1" applyBorder="1" applyAlignment="1">
      <alignment vertical="center" wrapText="1"/>
    </xf>
    <xf numFmtId="0" fontId="44" fillId="4" borderId="3" xfId="0" applyFont="1" applyFill="1" applyBorder="1" applyAlignment="1">
      <alignment horizontal="center" vertical="center" wrapText="1"/>
    </xf>
    <xf numFmtId="0" fontId="44" fillId="2" borderId="0" xfId="0" applyFont="1" applyFill="1" applyAlignment="1">
      <alignment horizontal="center" vertical="center" wrapText="1"/>
    </xf>
    <xf numFmtId="0" fontId="44" fillId="0" borderId="0" xfId="0" applyFont="1" applyAlignment="1">
      <alignment horizontal="center" vertical="center" wrapText="1"/>
    </xf>
    <xf numFmtId="0" fontId="53" fillId="2" borderId="3" xfId="0" applyFont="1" applyFill="1" applyBorder="1" applyAlignment="1">
      <alignment horizontal="left" vertical="top" wrapText="1"/>
    </xf>
    <xf numFmtId="0" fontId="62" fillId="2" borderId="3" xfId="0" applyFont="1" applyFill="1" applyBorder="1" applyAlignment="1">
      <alignment horizontal="left" vertical="top" wrapText="1"/>
    </xf>
    <xf numFmtId="0" fontId="33" fillId="2" borderId="3" xfId="0" applyFont="1" applyFill="1" applyBorder="1" applyAlignment="1">
      <alignment horizontal="center" vertical="center" wrapText="1"/>
    </xf>
    <xf numFmtId="4" fontId="33" fillId="2" borderId="3" xfId="0" applyNumberFormat="1" applyFont="1" applyFill="1" applyBorder="1" applyAlignment="1">
      <alignment horizontal="center" vertical="center"/>
    </xf>
    <xf numFmtId="4" fontId="33" fillId="2" borderId="3" xfId="0" applyNumberFormat="1" applyFont="1" applyFill="1" applyBorder="1" applyAlignment="1">
      <alignment horizontal="center" vertical="center" wrapText="1"/>
    </xf>
    <xf numFmtId="0" fontId="63" fillId="2" borderId="3" xfId="0" applyFont="1" applyFill="1" applyBorder="1" applyAlignment="1">
      <alignment horizontal="right" vertical="top" wrapText="1"/>
    </xf>
    <xf numFmtId="4" fontId="64" fillId="6" borderId="3" xfId="0" applyNumberFormat="1" applyFont="1" applyFill="1" applyBorder="1" applyAlignment="1">
      <alignment horizontal="center" vertical="center" wrapText="1"/>
    </xf>
    <xf numFmtId="0" fontId="64" fillId="6" borderId="3" xfId="0" applyFont="1" applyFill="1" applyBorder="1" applyAlignment="1">
      <alignment horizontal="center" vertical="center" wrapText="1"/>
    </xf>
    <xf numFmtId="0" fontId="18" fillId="2" borderId="3" xfId="0" applyFont="1" applyFill="1" applyBorder="1" applyAlignment="1">
      <alignment horizontal="justify" vertical="center"/>
    </xf>
    <xf numFmtId="0" fontId="2" fillId="2" borderId="3" xfId="0" applyFont="1" applyFill="1" applyBorder="1" applyAlignment="1">
      <alignment horizontal="justify" vertical="center"/>
    </xf>
    <xf numFmtId="0" fontId="52" fillId="2" borderId="3" xfId="0" applyFont="1" applyFill="1" applyBorder="1" applyAlignment="1">
      <alignment horizontal="center" vertical="center"/>
    </xf>
    <xf numFmtId="0" fontId="52" fillId="0" borderId="3" xfId="0" applyFont="1" applyBorder="1" applyAlignment="1">
      <alignment horizontal="justify" vertical="center"/>
    </xf>
    <xf numFmtId="0" fontId="53" fillId="0" borderId="3" xfId="0" applyFont="1" applyBorder="1" applyAlignment="1">
      <alignment wrapText="1"/>
    </xf>
    <xf numFmtId="0" fontId="53" fillId="0" borderId="3" xfId="0" applyFont="1" applyBorder="1" applyAlignment="1">
      <alignment horizontal="center" vertical="center" wrapText="1"/>
    </xf>
    <xf numFmtId="4" fontId="65" fillId="2" borderId="3" xfId="0" applyNumberFormat="1" applyFont="1" applyFill="1" applyBorder="1" applyAlignment="1">
      <alignment horizontal="center" vertical="center"/>
    </xf>
    <xf numFmtId="0" fontId="53" fillId="9" borderId="4" xfId="0" applyFont="1" applyFill="1" applyBorder="1" applyAlignment="1">
      <alignment horizontal="center" wrapText="1"/>
    </xf>
    <xf numFmtId="4" fontId="33" fillId="9" borderId="4" xfId="0" applyNumberFormat="1" applyFont="1" applyFill="1" applyBorder="1" applyAlignment="1">
      <alignment horizontal="center" vertical="center"/>
    </xf>
    <xf numFmtId="0" fontId="53" fillId="9" borderId="9" xfId="0" applyFont="1" applyFill="1" applyBorder="1" applyAlignment="1">
      <alignment horizontal="center" wrapText="1"/>
    </xf>
    <xf numFmtId="4" fontId="33" fillId="9" borderId="9" xfId="0" applyNumberFormat="1" applyFont="1" applyFill="1" applyBorder="1" applyAlignment="1">
      <alignment horizontal="center" vertical="center"/>
    </xf>
    <xf numFmtId="0" fontId="66" fillId="0" borderId="4" xfId="2" applyFont="1" applyBorder="1" applyAlignment="1">
      <alignment horizontal="left" vertical="center" wrapText="1"/>
    </xf>
    <xf numFmtId="0" fontId="66" fillId="0" borderId="3" xfId="2" applyFont="1" applyBorder="1" applyAlignment="1">
      <alignment horizontal="left" vertical="center" wrapText="1"/>
    </xf>
    <xf numFmtId="0" fontId="53" fillId="0" borderId="4" xfId="0" applyFont="1" applyBorder="1" applyAlignment="1">
      <alignment wrapText="1"/>
    </xf>
    <xf numFmtId="4" fontId="67" fillId="0" borderId="4" xfId="0" applyNumberFormat="1" applyFont="1" applyBorder="1" applyAlignment="1">
      <alignment vertical="center" wrapText="1"/>
    </xf>
    <xf numFmtId="0" fontId="53" fillId="2" borderId="4" xfId="0" applyFont="1" applyFill="1" applyBorder="1" applyAlignment="1">
      <alignment wrapText="1"/>
    </xf>
    <xf numFmtId="0" fontId="53" fillId="11" borderId="3" xfId="0" applyFont="1" applyFill="1" applyBorder="1" applyAlignment="1">
      <alignment wrapText="1"/>
    </xf>
    <xf numFmtId="0" fontId="53" fillId="9" borderId="3" xfId="0" applyFont="1" applyFill="1" applyBorder="1" applyAlignment="1">
      <alignment horizontal="center" vertical="center" wrapText="1"/>
    </xf>
    <xf numFmtId="0" fontId="53" fillId="9" borderId="3" xfId="0" applyFont="1" applyFill="1" applyBorder="1" applyAlignment="1">
      <alignment horizontal="left" vertical="top" wrapText="1"/>
    </xf>
    <xf numFmtId="0" fontId="52" fillId="9" borderId="3" xfId="0" applyFont="1" applyFill="1" applyBorder="1" applyAlignment="1">
      <alignment horizontal="left" vertical="top" wrapText="1"/>
    </xf>
    <xf numFmtId="4" fontId="64" fillId="15" borderId="3" xfId="0" applyNumberFormat="1" applyFont="1" applyFill="1" applyBorder="1" applyAlignment="1">
      <alignment horizontal="center" vertical="center" wrapText="1"/>
    </xf>
    <xf numFmtId="0" fontId="53" fillId="9" borderId="3" xfId="0" applyFont="1" applyFill="1" applyBorder="1" applyAlignment="1">
      <alignment wrapText="1"/>
    </xf>
    <xf numFmtId="0" fontId="62" fillId="9" borderId="3" xfId="0" applyFont="1" applyFill="1" applyBorder="1" applyAlignment="1">
      <alignment horizontal="left" vertical="top" wrapText="1"/>
    </xf>
    <xf numFmtId="0" fontId="66" fillId="9" borderId="3" xfId="2" applyFont="1" applyFill="1" applyBorder="1" applyAlignment="1">
      <alignment horizontal="left" vertical="center" wrapText="1"/>
    </xf>
    <xf numFmtId="4" fontId="33" fillId="9" borderId="3" xfId="0" applyNumberFormat="1" applyFont="1" applyFill="1" applyBorder="1" applyAlignment="1">
      <alignment horizontal="center" vertical="center"/>
    </xf>
    <xf numFmtId="0" fontId="64" fillId="15" borderId="3" xfId="0" applyFont="1" applyFill="1" applyBorder="1" applyAlignment="1">
      <alignment horizontal="center" vertical="center" wrapText="1"/>
    </xf>
    <xf numFmtId="0" fontId="55" fillId="9" borderId="3" xfId="0" applyFont="1" applyFill="1" applyBorder="1" applyAlignment="1">
      <alignment wrapText="1"/>
    </xf>
    <xf numFmtId="4" fontId="68" fillId="15" borderId="3" xfId="0" applyNumberFormat="1" applyFont="1" applyFill="1" applyBorder="1" applyAlignment="1">
      <alignment horizontal="center" vertical="center" wrapText="1"/>
    </xf>
    <xf numFmtId="0" fontId="55" fillId="11" borderId="3" xfId="0" applyFont="1" applyFill="1" applyBorder="1" applyAlignment="1">
      <alignment wrapText="1"/>
    </xf>
    <xf numFmtId="0" fontId="55" fillId="11" borderId="7" xfId="0" applyFont="1" applyFill="1" applyBorder="1" applyAlignment="1">
      <alignment wrapText="1"/>
    </xf>
    <xf numFmtId="4" fontId="68" fillId="25" borderId="3" xfId="0" applyNumberFormat="1" applyFont="1" applyFill="1" applyBorder="1" applyAlignment="1">
      <alignment horizontal="center" vertical="center" wrapText="1"/>
    </xf>
    <xf numFmtId="4" fontId="64" fillId="25" borderId="3" xfId="0" applyNumberFormat="1" applyFont="1" applyFill="1" applyBorder="1" applyAlignment="1">
      <alignment horizontal="center" vertical="center" wrapText="1"/>
    </xf>
    <xf numFmtId="0" fontId="69" fillId="26" borderId="3" xfId="0" applyFont="1" applyFill="1" applyBorder="1" applyAlignment="1">
      <alignment wrapText="1"/>
    </xf>
    <xf numFmtId="0" fontId="53" fillId="26" borderId="3" xfId="0" applyFont="1" applyFill="1" applyBorder="1" applyAlignment="1">
      <alignment horizontal="left" vertical="top" wrapText="1"/>
    </xf>
    <xf numFmtId="0" fontId="62" fillId="26" borderId="7" xfId="0" applyFont="1" applyFill="1" applyBorder="1" applyAlignment="1">
      <alignment horizontal="left" vertical="top" wrapText="1"/>
    </xf>
    <xf numFmtId="0" fontId="66" fillId="26" borderId="3" xfId="2" applyFont="1" applyFill="1" applyBorder="1" applyAlignment="1">
      <alignment horizontal="left" vertical="center" wrapText="1"/>
    </xf>
    <xf numFmtId="0" fontId="53" fillId="26" borderId="3" xfId="0" applyFont="1" applyFill="1" applyBorder="1" applyAlignment="1">
      <alignment horizontal="center" vertical="center" wrapText="1"/>
    </xf>
    <xf numFmtId="4" fontId="33" fillId="26" borderId="3" xfId="0" applyNumberFormat="1" applyFont="1" applyFill="1" applyBorder="1" applyAlignment="1">
      <alignment horizontal="center" vertical="center"/>
    </xf>
    <xf numFmtId="0" fontId="64" fillId="27" borderId="3" xfId="0" applyFont="1" applyFill="1" applyBorder="1" applyAlignment="1">
      <alignment horizontal="center" vertical="center" wrapText="1"/>
    </xf>
    <xf numFmtId="0" fontId="53" fillId="26" borderId="3" xfId="0" applyFont="1" applyFill="1" applyBorder="1" applyAlignment="1">
      <alignment wrapText="1"/>
    </xf>
    <xf numFmtId="4" fontId="58" fillId="2" borderId="3" xfId="0" applyNumberFormat="1" applyFont="1" applyFill="1" applyBorder="1" applyAlignment="1">
      <alignment horizontal="center" vertical="center" wrapText="1"/>
    </xf>
    <xf numFmtId="0" fontId="53" fillId="28" borderId="3" xfId="0" applyFont="1" applyFill="1" applyBorder="1" applyAlignment="1">
      <alignment wrapText="1"/>
    </xf>
    <xf numFmtId="0" fontId="53" fillId="28" borderId="7" xfId="0" applyFont="1" applyFill="1" applyBorder="1" applyAlignment="1">
      <alignment wrapText="1"/>
    </xf>
    <xf numFmtId="4" fontId="58" fillId="28" borderId="3" xfId="0" applyNumberFormat="1" applyFont="1" applyFill="1" applyBorder="1" applyAlignment="1">
      <alignment horizontal="center" vertical="center" wrapText="1"/>
    </xf>
    <xf numFmtId="0" fontId="58" fillId="0" borderId="3" xfId="0" applyFont="1" applyBorder="1" applyAlignment="1">
      <alignment horizontal="center" vertical="center" wrapText="1"/>
    </xf>
    <xf numFmtId="0" fontId="53" fillId="2" borderId="9" xfId="0" applyFont="1" applyFill="1" applyBorder="1" applyAlignment="1">
      <alignment horizontal="left" vertical="center" wrapText="1"/>
    </xf>
    <xf numFmtId="0" fontId="62" fillId="2" borderId="2" xfId="0" applyFont="1" applyFill="1" applyBorder="1" applyAlignment="1">
      <alignment horizontal="left" vertical="top" wrapText="1"/>
    </xf>
    <xf numFmtId="0" fontId="33" fillId="2" borderId="9" xfId="0" applyFont="1" applyFill="1" applyBorder="1" applyAlignment="1">
      <alignment horizontal="center" vertical="center" wrapText="1"/>
    </xf>
    <xf numFmtId="0" fontId="53" fillId="2" borderId="9" xfId="0" applyFont="1" applyFill="1" applyBorder="1" applyAlignment="1">
      <alignment horizontal="center" vertical="center" wrapText="1"/>
    </xf>
    <xf numFmtId="3" fontId="70" fillId="0" borderId="9" xfId="0" applyNumberFormat="1" applyFont="1" applyBorder="1" applyAlignment="1">
      <alignment horizontal="center" vertical="center" wrapText="1"/>
    </xf>
    <xf numFmtId="0" fontId="53" fillId="0" borderId="9" xfId="0" applyFont="1" applyBorder="1" applyAlignment="1">
      <alignment wrapText="1"/>
    </xf>
    <xf numFmtId="0" fontId="53" fillId="0" borderId="9" xfId="0" applyFont="1" applyBorder="1" applyAlignment="1">
      <alignment horizontal="center" vertical="center" wrapText="1"/>
    </xf>
    <xf numFmtId="3" fontId="58" fillId="0" borderId="9" xfId="0" applyNumberFormat="1" applyFont="1" applyBorder="1" applyAlignment="1">
      <alignment horizontal="center" vertical="center" wrapText="1"/>
    </xf>
    <xf numFmtId="0" fontId="64" fillId="5" borderId="9" xfId="0" applyFont="1" applyFill="1" applyBorder="1" applyAlignment="1">
      <alignment horizontal="center" vertical="center" wrapText="1"/>
    </xf>
    <xf numFmtId="0" fontId="53" fillId="2" borderId="3" xfId="0" applyFont="1" applyFill="1" applyBorder="1" applyAlignment="1">
      <alignment horizontal="left" vertical="center" wrapText="1"/>
    </xf>
    <xf numFmtId="0" fontId="62" fillId="2" borderId="7" xfId="0" applyFont="1" applyFill="1" applyBorder="1" applyAlignment="1">
      <alignment horizontal="left" vertical="top" wrapText="1"/>
    </xf>
    <xf numFmtId="0" fontId="33" fillId="2" borderId="14" xfId="0" applyFont="1" applyFill="1" applyBorder="1" applyAlignment="1">
      <alignment horizontal="center" vertical="center" wrapText="1"/>
    </xf>
    <xf numFmtId="3" fontId="70" fillId="6" borderId="3" xfId="0" applyNumberFormat="1" applyFont="1" applyFill="1" applyBorder="1" applyAlignment="1">
      <alignment horizontal="center" vertical="center" wrapText="1"/>
    </xf>
    <xf numFmtId="3" fontId="58" fillId="0" borderId="3" xfId="0" applyNumberFormat="1" applyFont="1" applyBorder="1" applyAlignment="1">
      <alignment horizontal="center" vertical="center" wrapText="1"/>
    </xf>
    <xf numFmtId="0" fontId="64" fillId="5" borderId="3" xfId="0" applyFont="1" applyFill="1" applyBorder="1" applyAlignment="1">
      <alignment horizontal="center" vertical="center" wrapText="1"/>
    </xf>
    <xf numFmtId="0" fontId="53" fillId="2" borderId="4" xfId="0" applyFont="1" applyFill="1" applyBorder="1" applyAlignment="1">
      <alignment horizontal="left" vertical="center" wrapText="1"/>
    </xf>
    <xf numFmtId="0" fontId="62" fillId="2" borderId="12" xfId="0" applyFont="1" applyFill="1" applyBorder="1" applyAlignment="1">
      <alignment horizontal="left" vertical="top" wrapText="1"/>
    </xf>
    <xf numFmtId="0" fontId="33" fillId="2" borderId="15" xfId="0" applyFont="1" applyFill="1" applyBorder="1" applyAlignment="1">
      <alignment horizontal="center" vertical="center" wrapText="1"/>
    </xf>
    <xf numFmtId="0" fontId="53" fillId="2" borderId="4" xfId="0" applyFont="1" applyFill="1" applyBorder="1" applyAlignment="1">
      <alignment horizontal="center" vertical="center" wrapText="1"/>
    </xf>
    <xf numFmtId="3" fontId="70" fillId="6" borderId="4" xfId="0" applyNumberFormat="1" applyFont="1" applyFill="1" applyBorder="1" applyAlignment="1">
      <alignment horizontal="center" vertical="center" wrapText="1"/>
    </xf>
    <xf numFmtId="0" fontId="53" fillId="0" borderId="4" xfId="0" applyFont="1" applyBorder="1" applyAlignment="1">
      <alignment horizontal="center" vertical="center" wrapText="1"/>
    </xf>
    <xf numFmtId="3" fontId="58" fillId="0" borderId="4" xfId="0" applyNumberFormat="1" applyFont="1" applyBorder="1" applyAlignment="1">
      <alignment horizontal="center" vertical="center" wrapText="1"/>
    </xf>
    <xf numFmtId="0" fontId="64" fillId="5" borderId="4" xfId="0" applyFont="1" applyFill="1" applyBorder="1" applyAlignment="1">
      <alignment horizontal="center" vertical="center" wrapText="1"/>
    </xf>
    <xf numFmtId="0" fontId="53" fillId="0" borderId="3" xfId="0" applyFont="1" applyBorder="1" applyAlignment="1">
      <alignment vertical="center" wrapText="1"/>
    </xf>
    <xf numFmtId="0" fontId="53" fillId="2" borderId="3" xfId="0" applyFont="1" applyFill="1" applyBorder="1" applyAlignment="1">
      <alignment vertical="center" wrapText="1"/>
    </xf>
    <xf numFmtId="3" fontId="58" fillId="0" borderId="3" xfId="0" applyNumberFormat="1" applyFont="1" applyBorder="1" applyAlignment="1">
      <alignment vertical="center" wrapText="1"/>
    </xf>
    <xf numFmtId="0" fontId="53" fillId="2" borderId="0" xfId="0" applyFont="1" applyFill="1" applyAlignment="1">
      <alignment vertical="center" wrapText="1"/>
    </xf>
    <xf numFmtId="0" fontId="53" fillId="0" borderId="0" xfId="0" applyFont="1" applyAlignment="1">
      <alignment vertical="center" wrapText="1"/>
    </xf>
    <xf numFmtId="0" fontId="53" fillId="0" borderId="6" xfId="0" applyFont="1" applyBorder="1" applyAlignment="1">
      <alignment wrapText="1"/>
    </xf>
    <xf numFmtId="0" fontId="53" fillId="0" borderId="6" xfId="0" applyFont="1" applyBorder="1" applyAlignment="1">
      <alignment vertical="center" wrapText="1"/>
    </xf>
    <xf numFmtId="0" fontId="71" fillId="0" borderId="5" xfId="0" applyFont="1" applyBorder="1" applyAlignment="1">
      <alignment horizontal="justify" vertical="center"/>
    </xf>
    <xf numFmtId="0" fontId="53" fillId="0" borderId="7" xfId="0" applyFont="1" applyBorder="1" applyAlignment="1">
      <alignment horizontal="center" vertical="center" wrapText="1"/>
    </xf>
    <xf numFmtId="3" fontId="58" fillId="9" borderId="3" xfId="0" applyNumberFormat="1" applyFont="1" applyFill="1" applyBorder="1" applyAlignment="1">
      <alignment horizontal="center" vertical="center" wrapText="1"/>
    </xf>
    <xf numFmtId="0" fontId="53" fillId="23" borderId="7" xfId="0" applyFont="1" applyFill="1" applyBorder="1" applyAlignment="1">
      <alignment horizontal="center" vertical="center" wrapText="1"/>
    </xf>
    <xf numFmtId="0" fontId="33" fillId="23" borderId="3" xfId="0" applyFont="1" applyFill="1" applyBorder="1" applyAlignment="1">
      <alignment horizontal="center" vertical="center" wrapText="1"/>
    </xf>
    <xf numFmtId="0" fontId="2" fillId="23" borderId="3" xfId="0" applyFont="1" applyFill="1" applyBorder="1" applyAlignment="1">
      <alignment horizontal="justify" vertical="center"/>
    </xf>
    <xf numFmtId="3" fontId="70" fillId="24" borderId="4" xfId="0" applyNumberFormat="1" applyFont="1" applyFill="1" applyBorder="1" applyAlignment="1">
      <alignment horizontal="center" vertical="center" wrapText="1"/>
    </xf>
    <xf numFmtId="0" fontId="53" fillId="23" borderId="3" xfId="0" applyFont="1" applyFill="1" applyBorder="1" applyAlignment="1">
      <alignment vertical="center" wrapText="1"/>
    </xf>
    <xf numFmtId="0" fontId="64" fillId="24" borderId="3" xfId="0" applyFont="1" applyFill="1" applyBorder="1" applyAlignment="1">
      <alignment horizontal="center" vertical="center" wrapText="1"/>
    </xf>
    <xf numFmtId="0" fontId="53" fillId="23" borderId="12" xfId="0" applyFont="1" applyFill="1" applyBorder="1" applyAlignment="1">
      <alignment horizontal="center" vertical="center" wrapText="1"/>
    </xf>
    <xf numFmtId="0" fontId="2" fillId="23" borderId="4" xfId="0" applyFont="1" applyFill="1" applyBorder="1" applyAlignment="1">
      <alignment horizontal="justify" vertical="center"/>
    </xf>
    <xf numFmtId="0" fontId="53" fillId="23" borderId="4" xfId="0" applyFont="1" applyFill="1" applyBorder="1" applyAlignment="1">
      <alignment horizontal="center" vertical="center" wrapText="1"/>
    </xf>
    <xf numFmtId="0" fontId="53" fillId="23" borderId="4" xfId="0" applyFont="1" applyFill="1" applyBorder="1" applyAlignment="1">
      <alignment vertical="center" wrapText="1"/>
    </xf>
    <xf numFmtId="0" fontId="53" fillId="23" borderId="4" xfId="0" applyFont="1" applyFill="1" applyBorder="1" applyAlignment="1">
      <alignment wrapText="1"/>
    </xf>
    <xf numFmtId="0" fontId="64" fillId="24" borderId="4" xfId="0" applyFont="1" applyFill="1" applyBorder="1" applyAlignment="1">
      <alignment horizontal="center" vertical="center" wrapText="1"/>
    </xf>
    <xf numFmtId="0" fontId="62" fillId="23" borderId="3" xfId="0" applyFont="1" applyFill="1" applyBorder="1" applyAlignment="1">
      <alignment horizontal="left" vertical="top" wrapText="1"/>
    </xf>
    <xf numFmtId="0" fontId="53" fillId="23" borderId="3" xfId="0" applyFont="1" applyFill="1" applyBorder="1" applyAlignment="1">
      <alignment wrapText="1"/>
    </xf>
    <xf numFmtId="0" fontId="62" fillId="23" borderId="12" xfId="0" applyFont="1" applyFill="1" applyBorder="1" applyAlignment="1">
      <alignment horizontal="left" vertical="top" wrapText="1"/>
    </xf>
    <xf numFmtId="0" fontId="0" fillId="2" borderId="0" xfId="0" applyFill="1" applyAlignment="1">
      <alignment horizontal="center" vertical="center"/>
    </xf>
    <xf numFmtId="0" fontId="0" fillId="0" borderId="3" xfId="0" applyBorder="1"/>
    <xf numFmtId="0" fontId="0" fillId="4" borderId="3" xfId="0" applyFill="1" applyBorder="1"/>
    <xf numFmtId="0" fontId="0" fillId="4" borderId="0" xfId="0" applyFill="1"/>
    <xf numFmtId="0" fontId="8" fillId="2" borderId="9" xfId="0" applyFont="1" applyFill="1" applyBorder="1" applyAlignment="1">
      <alignment horizontal="center" vertical="center" wrapText="1"/>
    </xf>
    <xf numFmtId="0" fontId="75" fillId="2" borderId="3" xfId="0" applyFont="1" applyFill="1" applyBorder="1" applyAlignment="1">
      <alignment horizontal="center" vertical="center" wrapText="1"/>
    </xf>
    <xf numFmtId="0" fontId="18" fillId="2" borderId="3" xfId="0" applyFont="1" applyFill="1" applyBorder="1" applyAlignment="1">
      <alignment vertical="center" wrapText="1"/>
    </xf>
    <xf numFmtId="0" fontId="11" fillId="2" borderId="3" xfId="7" applyFont="1" applyFill="1" applyBorder="1" applyAlignment="1">
      <alignment horizontal="left" vertical="center" wrapText="1"/>
    </xf>
    <xf numFmtId="0" fontId="73" fillId="2" borderId="3" xfId="0" applyFont="1" applyFill="1" applyBorder="1" applyAlignment="1">
      <alignment horizontal="center" vertical="center" wrapText="1"/>
    </xf>
    <xf numFmtId="170" fontId="33" fillId="2" borderId="3" xfId="0" applyNumberFormat="1" applyFont="1" applyFill="1" applyBorder="1" applyAlignment="1">
      <alignment horizontal="center" vertical="center" wrapText="1"/>
    </xf>
    <xf numFmtId="171" fontId="33" fillId="2" borderId="3" xfId="0" applyNumberFormat="1" applyFont="1" applyFill="1" applyBorder="1" applyAlignment="1">
      <alignment horizontal="center" vertical="center" wrapText="1"/>
    </xf>
    <xf numFmtId="0" fontId="63" fillId="2" borderId="3" xfId="0" applyFont="1" applyFill="1" applyBorder="1" applyAlignment="1">
      <alignment horizontal="center" vertical="center" wrapText="1"/>
    </xf>
    <xf numFmtId="166" fontId="63" fillId="2" borderId="3" xfId="0" applyNumberFormat="1" applyFont="1" applyFill="1" applyBorder="1" applyAlignment="1">
      <alignment horizontal="center" vertical="center" wrapText="1"/>
    </xf>
    <xf numFmtId="0" fontId="34" fillId="2" borderId="3" xfId="0" applyFont="1" applyFill="1" applyBorder="1" applyAlignment="1">
      <alignment horizontal="center" vertical="center" wrapText="1"/>
    </xf>
    <xf numFmtId="0" fontId="76" fillId="2" borderId="3" xfId="0" applyFont="1" applyFill="1" applyBorder="1" applyAlignment="1">
      <alignment horizontal="center" vertical="top" wrapText="1"/>
    </xf>
    <xf numFmtId="0" fontId="77" fillId="6" borderId="3" xfId="0" applyFont="1" applyFill="1" applyBorder="1" applyAlignment="1">
      <alignment horizontal="center" vertical="center" wrapText="1"/>
    </xf>
    <xf numFmtId="0" fontId="78" fillId="0" borderId="3" xfId="0" applyFont="1" applyBorder="1"/>
    <xf numFmtId="0" fontId="78" fillId="0" borderId="0" xfId="0" applyFont="1"/>
    <xf numFmtId="0" fontId="79" fillId="2" borderId="3" xfId="0" applyFont="1" applyFill="1" applyBorder="1" applyAlignment="1">
      <alignment horizontal="left" vertical="center" wrapText="1"/>
    </xf>
    <xf numFmtId="171" fontId="80" fillId="2" borderId="3" xfId="0" applyNumberFormat="1" applyFont="1" applyFill="1" applyBorder="1" applyAlignment="1">
      <alignment horizontal="center" vertical="center" wrapText="1"/>
    </xf>
    <xf numFmtId="0" fontId="81" fillId="2" borderId="3" xfId="0" applyFont="1" applyFill="1" applyBorder="1" applyAlignment="1">
      <alignment horizontal="center" vertical="center" wrapText="1"/>
    </xf>
    <xf numFmtId="166" fontId="81" fillId="2" borderId="3" xfId="0" applyNumberFormat="1" applyFont="1" applyFill="1" applyBorder="1" applyAlignment="1">
      <alignment horizontal="center" vertical="center" wrapText="1"/>
    </xf>
    <xf numFmtId="171" fontId="82" fillId="2" borderId="3" xfId="0" applyNumberFormat="1" applyFont="1" applyFill="1" applyBorder="1" applyAlignment="1">
      <alignment horizontal="center" vertical="center" wrapText="1"/>
    </xf>
    <xf numFmtId="0" fontId="34" fillId="2" borderId="3" xfId="0" applyFont="1" applyFill="1" applyBorder="1" applyAlignment="1">
      <alignment horizontal="center" vertical="top" wrapText="1"/>
    </xf>
    <xf numFmtId="0" fontId="83" fillId="0" borderId="3" xfId="0" applyFont="1" applyBorder="1" applyAlignment="1">
      <alignment vertical="center" wrapText="1"/>
    </xf>
    <xf numFmtId="2" fontId="33" fillId="2" borderId="3" xfId="0" applyNumberFormat="1" applyFont="1" applyFill="1" applyBorder="1" applyAlignment="1">
      <alignment horizontal="center" vertical="center" wrapText="1"/>
    </xf>
    <xf numFmtId="2" fontId="84" fillId="6" borderId="16" xfId="0" applyNumberFormat="1" applyFont="1" applyFill="1" applyBorder="1" applyAlignment="1">
      <alignment horizontal="center" vertical="center" wrapText="1"/>
    </xf>
    <xf numFmtId="2" fontId="63" fillId="2" borderId="3" xfId="0" applyNumberFormat="1" applyFont="1" applyFill="1" applyBorder="1" applyAlignment="1">
      <alignment horizontal="center" vertical="center" wrapText="1"/>
    </xf>
    <xf numFmtId="2" fontId="53" fillId="0" borderId="3" xfId="0" applyNumberFormat="1" applyFont="1" applyBorder="1" applyAlignment="1">
      <alignment horizontal="center" vertical="center"/>
    </xf>
    <xf numFmtId="171" fontId="31" fillId="2" borderId="3" xfId="0" applyNumberFormat="1" applyFont="1" applyFill="1" applyBorder="1" applyAlignment="1">
      <alignment horizontal="center" vertical="center" wrapText="1"/>
    </xf>
    <xf numFmtId="0" fontId="83" fillId="6" borderId="3" xfId="0" applyFont="1" applyFill="1" applyBorder="1" applyAlignment="1">
      <alignment horizontal="center" vertical="center" wrapText="1"/>
    </xf>
    <xf numFmtId="0" fontId="0" fillId="0" borderId="3" xfId="0" applyBorder="1" applyAlignment="1">
      <alignment vertical="center" wrapText="1"/>
    </xf>
    <xf numFmtId="2" fontId="53" fillId="2" borderId="3" xfId="0" applyNumberFormat="1" applyFont="1" applyFill="1" applyBorder="1" applyAlignment="1">
      <alignment horizontal="center" vertical="center"/>
    </xf>
    <xf numFmtId="2" fontId="82" fillId="2" borderId="3" xfId="0" applyNumberFormat="1" applyFont="1" applyFill="1" applyBorder="1" applyAlignment="1">
      <alignment horizontal="center" vertical="center" wrapText="1"/>
    </xf>
    <xf numFmtId="2" fontId="81"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0" fontId="0" fillId="2" borderId="5" xfId="0" applyFill="1" applyBorder="1" applyAlignment="1">
      <alignment horizontal="left" vertical="center" wrapText="1"/>
    </xf>
    <xf numFmtId="0" fontId="4" fillId="0" borderId="0" xfId="0" applyFont="1" applyAlignment="1">
      <alignment horizontal="center" vertical="center"/>
    </xf>
    <xf numFmtId="0" fontId="52" fillId="0" borderId="3" xfId="0" applyFont="1" applyBorder="1" applyAlignment="1">
      <alignment horizontal="center" vertical="center"/>
    </xf>
    <xf numFmtId="0" fontId="52"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0" fillId="2" borderId="4" xfId="0" applyFill="1" applyBorder="1" applyAlignment="1">
      <alignment horizontal="center" vertical="center"/>
    </xf>
    <xf numFmtId="0" fontId="0" fillId="2" borderId="4" xfId="0" applyFill="1" applyBorder="1"/>
    <xf numFmtId="0" fontId="2" fillId="2" borderId="4" xfId="0" applyFont="1" applyFill="1" applyBorder="1" applyAlignment="1">
      <alignment horizontal="center" vertical="center"/>
    </xf>
    <xf numFmtId="0" fontId="0" fillId="0" borderId="4" xfId="0" applyBorder="1"/>
    <xf numFmtId="0" fontId="2" fillId="0" borderId="4" xfId="0" applyFont="1" applyBorder="1" applyAlignment="1">
      <alignment horizontal="center" vertical="center"/>
    </xf>
    <xf numFmtId="0" fontId="18" fillId="0" borderId="0" xfId="0" applyFont="1" applyAlignment="1">
      <alignment horizontal="center" vertical="center" wrapText="1"/>
    </xf>
    <xf numFmtId="0" fontId="34" fillId="23" borderId="3" xfId="0" applyFont="1" applyFill="1" applyBorder="1" applyAlignment="1">
      <alignment horizontal="center" vertical="center" wrapText="1"/>
    </xf>
    <xf numFmtId="0" fontId="18" fillId="23" borderId="3" xfId="0" applyFont="1" applyFill="1" applyBorder="1" applyAlignment="1">
      <alignment vertical="center" wrapText="1"/>
    </xf>
    <xf numFmtId="0" fontId="18" fillId="23" borderId="0" xfId="0" applyFont="1" applyFill="1" applyAlignment="1">
      <alignment horizontal="center" vertical="center" wrapText="1"/>
    </xf>
    <xf numFmtId="3" fontId="4" fillId="23" borderId="3" xfId="0" applyNumberFormat="1" applyFont="1" applyFill="1" applyBorder="1" applyAlignment="1">
      <alignment horizontal="center" vertical="center"/>
    </xf>
    <xf numFmtId="0" fontId="4" fillId="23" borderId="0" xfId="0" applyFont="1" applyFill="1" applyAlignment="1">
      <alignment horizontal="center" vertical="center"/>
    </xf>
    <xf numFmtId="3" fontId="5" fillId="23" borderId="3" xfId="0" applyNumberFormat="1" applyFont="1" applyFill="1" applyBorder="1" applyAlignment="1">
      <alignment horizontal="center" vertical="center" wrapText="1"/>
    </xf>
    <xf numFmtId="0" fontId="0" fillId="23" borderId="3" xfId="0" applyFill="1" applyBorder="1" applyAlignment="1">
      <alignment horizontal="left" vertical="center" wrapText="1"/>
    </xf>
    <xf numFmtId="0" fontId="52" fillId="23" borderId="3" xfId="0" applyFont="1" applyFill="1" applyBorder="1" applyAlignment="1">
      <alignment horizontal="center" vertical="center"/>
    </xf>
    <xf numFmtId="0" fontId="4" fillId="23" borderId="3" xfId="0" applyFont="1" applyFill="1" applyBorder="1" applyAlignment="1">
      <alignment vertical="center" wrapText="1"/>
    </xf>
    <xf numFmtId="1" fontId="4" fillId="23" borderId="3" xfId="0" applyNumberFormat="1" applyFont="1" applyFill="1" applyBorder="1" applyAlignment="1">
      <alignment horizontal="center" vertical="center"/>
    </xf>
    <xf numFmtId="3" fontId="61" fillId="23" borderId="3" xfId="0" applyNumberFormat="1" applyFont="1" applyFill="1" applyBorder="1" applyAlignment="1">
      <alignment horizontal="center" vertical="center" wrapText="1"/>
    </xf>
    <xf numFmtId="3" fontId="4" fillId="23" borderId="4" xfId="0" applyNumberFormat="1" applyFont="1" applyFill="1" applyBorder="1" applyAlignment="1">
      <alignment horizontal="center" vertical="center"/>
    </xf>
    <xf numFmtId="3" fontId="5" fillId="23" borderId="4" xfId="0" applyNumberFormat="1" applyFont="1" applyFill="1" applyBorder="1" applyAlignment="1">
      <alignment horizontal="center" vertical="center" wrapText="1"/>
    </xf>
    <xf numFmtId="0" fontId="4" fillId="23" borderId="3" xfId="0" applyFont="1" applyFill="1" applyBorder="1" applyAlignment="1">
      <alignment horizontal="center" vertical="center"/>
    </xf>
    <xf numFmtId="3" fontId="5" fillId="23" borderId="3" xfId="0" applyNumberFormat="1" applyFont="1" applyFill="1" applyBorder="1" applyAlignment="1">
      <alignment horizontal="center" vertical="center"/>
    </xf>
    <xf numFmtId="0" fontId="18" fillId="23" borderId="4" xfId="0" applyFont="1" applyFill="1" applyBorder="1" applyAlignment="1">
      <alignment vertical="center" wrapText="1"/>
    </xf>
    <xf numFmtId="1" fontId="4" fillId="23" borderId="4" xfId="0" applyNumberFormat="1" applyFont="1" applyFill="1" applyBorder="1" applyAlignment="1">
      <alignment horizontal="center" vertical="center"/>
    </xf>
    <xf numFmtId="3" fontId="5" fillId="23" borderId="4" xfId="0" applyNumberFormat="1" applyFont="1" applyFill="1" applyBorder="1" applyAlignment="1">
      <alignment horizontal="center" vertical="center"/>
    </xf>
    <xf numFmtId="0" fontId="0" fillId="23" borderId="4" xfId="0" applyFill="1" applyBorder="1"/>
    <xf numFmtId="0" fontId="0" fillId="23" borderId="4" xfId="0" applyFill="1" applyBorder="1" applyAlignment="1">
      <alignment horizontal="left" vertical="center" wrapText="1"/>
    </xf>
    <xf numFmtId="3" fontId="61" fillId="23" borderId="4" xfId="0" applyNumberFormat="1" applyFont="1" applyFill="1" applyBorder="1" applyAlignment="1">
      <alignment horizontal="center" vertical="center" wrapText="1"/>
    </xf>
    <xf numFmtId="0" fontId="58" fillId="9" borderId="3" xfId="0" applyFont="1" applyFill="1" applyBorder="1" applyAlignment="1">
      <alignment horizontal="center" vertical="center"/>
    </xf>
    <xf numFmtId="0" fontId="25" fillId="0" borderId="0" xfId="0" applyFont="1"/>
    <xf numFmtId="0" fontId="40" fillId="3" borderId="3" xfId="0" applyFont="1" applyFill="1" applyBorder="1" applyAlignment="1">
      <alignment horizontal="center" vertical="center" textRotation="90" wrapText="1"/>
    </xf>
    <xf numFmtId="0" fontId="40" fillId="0" borderId="3" xfId="0" applyFont="1" applyBorder="1" applyAlignment="1">
      <alignment horizontal="center" vertical="center" wrapText="1"/>
    </xf>
    <xf numFmtId="0" fontId="25" fillId="2" borderId="3" xfId="0" applyFont="1" applyFill="1" applyBorder="1" applyAlignment="1">
      <alignment horizontal="center" vertical="center" wrapText="1"/>
    </xf>
    <xf numFmtId="0" fontId="25" fillId="2" borderId="1" xfId="0" applyFont="1" applyFill="1" applyBorder="1" applyAlignment="1">
      <alignment horizontal="center" vertical="center"/>
    </xf>
    <xf numFmtId="0" fontId="87" fillId="2" borderId="3" xfId="0" applyFont="1" applyFill="1" applyBorder="1" applyAlignment="1">
      <alignment horizontal="center" vertical="center" wrapText="1"/>
    </xf>
    <xf numFmtId="0" fontId="88" fillId="2" borderId="3" xfId="0" applyFont="1" applyFill="1" applyBorder="1" applyAlignment="1">
      <alignment horizontal="center" vertical="top" wrapText="1"/>
    </xf>
    <xf numFmtId="43" fontId="87" fillId="2" borderId="3" xfId="0" applyNumberFormat="1" applyFont="1" applyFill="1" applyBorder="1" applyAlignment="1">
      <alignment horizontal="center" vertical="center" wrapText="1"/>
    </xf>
    <xf numFmtId="0" fontId="87" fillId="2" borderId="3" xfId="0" applyFont="1" applyFill="1" applyBorder="1" applyAlignment="1">
      <alignment horizontal="center" vertical="top" wrapText="1"/>
    </xf>
    <xf numFmtId="172" fontId="89" fillId="2" borderId="3" xfId="0" applyNumberFormat="1" applyFont="1" applyFill="1" applyBorder="1" applyAlignment="1">
      <alignment vertical="center"/>
    </xf>
    <xf numFmtId="43" fontId="87" fillId="2" borderId="3" xfId="0" applyNumberFormat="1" applyFont="1" applyFill="1" applyBorder="1"/>
    <xf numFmtId="171" fontId="90" fillId="2" borderId="3" xfId="0" applyNumberFormat="1" applyFont="1" applyFill="1" applyBorder="1" applyAlignment="1">
      <alignment horizontal="center" vertical="center" wrapText="1"/>
    </xf>
    <xf numFmtId="168" fontId="89" fillId="2" borderId="3" xfId="0" applyNumberFormat="1" applyFont="1" applyFill="1" applyBorder="1" applyAlignment="1">
      <alignment vertical="center"/>
    </xf>
    <xf numFmtId="0" fontId="89" fillId="2" borderId="1" xfId="0" applyFont="1" applyFill="1" applyBorder="1" applyAlignment="1">
      <alignment vertical="center"/>
    </xf>
    <xf numFmtId="0" fontId="87" fillId="2" borderId="3" xfId="0" applyFont="1" applyFill="1" applyBorder="1" applyAlignment="1">
      <alignment vertical="center" wrapText="1"/>
    </xf>
    <xf numFmtId="0" fontId="91" fillId="2" borderId="3" xfId="0" applyFont="1" applyFill="1" applyBorder="1" applyAlignment="1">
      <alignment horizontal="center" vertical="center" wrapText="1"/>
    </xf>
    <xf numFmtId="0" fontId="87" fillId="2" borderId="3" xfId="0" applyFont="1" applyFill="1" applyBorder="1"/>
    <xf numFmtId="0" fontId="89" fillId="2" borderId="3" xfId="0" applyFont="1" applyFill="1" applyBorder="1" applyAlignment="1">
      <alignment vertical="center"/>
    </xf>
    <xf numFmtId="43" fontId="89" fillId="2" borderId="5" xfId="0" applyNumberFormat="1" applyFont="1" applyFill="1" applyBorder="1" applyAlignment="1">
      <alignment vertical="center"/>
    </xf>
    <xf numFmtId="0" fontId="25" fillId="9" borderId="1" xfId="0" applyFont="1" applyFill="1" applyBorder="1" applyAlignment="1">
      <alignment horizontal="center" vertical="center"/>
    </xf>
    <xf numFmtId="0" fontId="87" fillId="9" borderId="3" xfId="0" applyFont="1" applyFill="1" applyBorder="1" applyAlignment="1">
      <alignment horizontal="center" vertical="center" wrapText="1"/>
    </xf>
    <xf numFmtId="0" fontId="88" fillId="9" borderId="3" xfId="0" applyFont="1" applyFill="1" applyBorder="1" applyAlignment="1">
      <alignment horizontal="center" vertical="top" wrapText="1"/>
    </xf>
    <xf numFmtId="43" fontId="87" fillId="9" borderId="3" xfId="0" applyNumberFormat="1" applyFont="1" applyFill="1" applyBorder="1" applyAlignment="1">
      <alignment horizontal="center" vertical="center" wrapText="1"/>
    </xf>
    <xf numFmtId="0" fontId="87" fillId="9" borderId="3" xfId="0" applyFont="1" applyFill="1" applyBorder="1" applyAlignment="1">
      <alignment horizontal="center" vertical="top" wrapText="1"/>
    </xf>
    <xf numFmtId="172" fontId="89" fillId="9" borderId="3" xfId="0" applyNumberFormat="1" applyFont="1" applyFill="1" applyBorder="1" applyAlignment="1">
      <alignment vertical="center"/>
    </xf>
    <xf numFmtId="0" fontId="87" fillId="9" borderId="3" xfId="0" applyFont="1" applyFill="1" applyBorder="1"/>
    <xf numFmtId="0" fontId="89" fillId="9" borderId="3" xfId="0" applyFont="1" applyFill="1" applyBorder="1" applyAlignment="1">
      <alignment vertical="center"/>
    </xf>
    <xf numFmtId="43" fontId="89" fillId="9" borderId="5" xfId="0" applyNumberFormat="1" applyFont="1" applyFill="1" applyBorder="1" applyAlignment="1">
      <alignment vertical="center"/>
    </xf>
    <xf numFmtId="168" fontId="89" fillId="9" borderId="3" xfId="0" applyNumberFormat="1" applyFont="1" applyFill="1" applyBorder="1" applyAlignment="1">
      <alignment vertical="center"/>
    </xf>
    <xf numFmtId="0" fontId="89" fillId="9" borderId="1" xfId="0" applyFont="1" applyFill="1" applyBorder="1" applyAlignment="1">
      <alignment vertical="center"/>
    </xf>
    <xf numFmtId="0" fontId="87" fillId="9" borderId="3" xfId="0" applyFont="1" applyFill="1" applyBorder="1" applyAlignment="1">
      <alignment vertical="center" wrapText="1"/>
    </xf>
    <xf numFmtId="0" fontId="92" fillId="2" borderId="1" xfId="0" applyFont="1" applyFill="1" applyBorder="1" applyAlignment="1">
      <alignment horizontal="center" vertical="center"/>
    </xf>
    <xf numFmtId="0" fontId="93" fillId="2" borderId="3" xfId="0" applyFont="1" applyFill="1" applyBorder="1" applyAlignment="1">
      <alignment horizontal="center" vertical="center" wrapText="1"/>
    </xf>
    <xf numFmtId="43" fontId="93" fillId="2" borderId="3" xfId="0" applyNumberFormat="1" applyFont="1" applyFill="1" applyBorder="1" applyAlignment="1">
      <alignment horizontal="center" vertical="center" wrapText="1"/>
    </xf>
    <xf numFmtId="172" fontId="94" fillId="2" borderId="3" xfId="0" applyNumberFormat="1" applyFont="1" applyFill="1" applyBorder="1" applyAlignment="1">
      <alignment vertical="center"/>
    </xf>
    <xf numFmtId="43" fontId="93" fillId="2" borderId="3" xfId="0" applyNumberFormat="1" applyFont="1" applyFill="1" applyBorder="1"/>
    <xf numFmtId="171" fontId="95" fillId="2" borderId="3" xfId="0" applyNumberFormat="1" applyFont="1" applyFill="1" applyBorder="1" applyAlignment="1">
      <alignment horizontal="center" vertical="center" wrapText="1"/>
    </xf>
    <xf numFmtId="168" fontId="94" fillId="2" borderId="3" xfId="0" applyNumberFormat="1" applyFont="1" applyFill="1" applyBorder="1" applyAlignment="1">
      <alignment vertical="center"/>
    </xf>
    <xf numFmtId="0" fontId="94" fillId="2" borderId="1" xfId="0" applyFont="1" applyFill="1" applyBorder="1" applyAlignment="1">
      <alignment vertical="center"/>
    </xf>
    <xf numFmtId="0" fontId="93" fillId="2" borderId="3" xfId="0" applyFont="1" applyFill="1" applyBorder="1" applyAlignment="1">
      <alignment vertical="center" wrapText="1"/>
    </xf>
    <xf numFmtId="0" fontId="88" fillId="2" borderId="3" xfId="0" applyFont="1" applyFill="1" applyBorder="1" applyAlignment="1">
      <alignment horizontal="center" vertical="center" wrapText="1"/>
    </xf>
    <xf numFmtId="0" fontId="29" fillId="2" borderId="3" xfId="0" applyFont="1" applyFill="1" applyBorder="1" applyAlignment="1">
      <alignment horizontal="center" vertical="center"/>
    </xf>
    <xf numFmtId="1" fontId="29" fillId="2" borderId="3" xfId="0" applyNumberFormat="1" applyFont="1" applyFill="1" applyBorder="1" applyAlignment="1">
      <alignment horizontal="center" vertical="center"/>
    </xf>
    <xf numFmtId="0" fontId="29" fillId="12" borderId="3" xfId="0" applyFont="1" applyFill="1" applyBorder="1" applyAlignment="1">
      <alignment horizontal="center" vertical="center" wrapText="1"/>
    </xf>
    <xf numFmtId="0" fontId="29" fillId="29" borderId="3" xfId="0" applyFont="1" applyFill="1" applyBorder="1" applyAlignment="1">
      <alignment horizontal="center" vertical="center" wrapText="1"/>
    </xf>
    <xf numFmtId="1" fontId="96" fillId="2" borderId="3" xfId="0" applyNumberFormat="1" applyFont="1" applyFill="1" applyBorder="1" applyAlignment="1">
      <alignment horizontal="center"/>
    </xf>
    <xf numFmtId="0" fontId="93" fillId="2" borderId="3" xfId="0" applyFont="1" applyFill="1" applyBorder="1" applyAlignment="1">
      <alignment horizontal="center" vertical="center"/>
    </xf>
    <xf numFmtId="0" fontId="96" fillId="2" borderId="3" xfId="0" applyFont="1" applyFill="1" applyBorder="1" applyAlignment="1">
      <alignment horizontal="center"/>
    </xf>
    <xf numFmtId="0" fontId="97" fillId="2" borderId="3" xfId="0" applyFont="1" applyFill="1" applyBorder="1" applyAlignment="1">
      <alignment horizontal="center" vertical="top" wrapText="1"/>
    </xf>
    <xf numFmtId="166" fontId="98" fillId="5" borderId="3" xfId="0" applyNumberFormat="1" applyFont="1" applyFill="1" applyBorder="1" applyAlignment="1">
      <alignment horizontal="center" vertical="center" wrapText="1"/>
    </xf>
    <xf numFmtId="172" fontId="85" fillId="2" borderId="3" xfId="0" applyNumberFormat="1" applyFont="1" applyFill="1" applyBorder="1" applyAlignment="1">
      <alignment vertical="center"/>
    </xf>
    <xf numFmtId="0" fontId="25" fillId="2" borderId="3" xfId="0" applyFont="1" applyFill="1" applyBorder="1"/>
    <xf numFmtId="0" fontId="85" fillId="2" borderId="3" xfId="0" applyFont="1" applyFill="1" applyBorder="1" applyAlignment="1">
      <alignment vertical="center"/>
    </xf>
    <xf numFmtId="43" fontId="85" fillId="2" borderId="5" xfId="0" applyNumberFormat="1" applyFont="1" applyFill="1" applyBorder="1" applyAlignment="1">
      <alignment vertical="center"/>
    </xf>
    <xf numFmtId="168" fontId="85" fillId="2" borderId="3" xfId="0" applyNumberFormat="1" applyFont="1" applyFill="1" applyBorder="1" applyAlignment="1">
      <alignment vertical="center"/>
    </xf>
    <xf numFmtId="0" fontId="85" fillId="2" borderId="1" xfId="0" applyFont="1" applyFill="1" applyBorder="1" applyAlignment="1">
      <alignment vertical="center"/>
    </xf>
    <xf numFmtId="0" fontId="25" fillId="2" borderId="3" xfId="0" applyFont="1" applyFill="1" applyBorder="1" applyAlignment="1">
      <alignment vertical="center" wrapText="1"/>
    </xf>
    <xf numFmtId="0" fontId="25" fillId="20" borderId="1" xfId="0" applyFont="1" applyFill="1" applyBorder="1" applyAlignment="1">
      <alignment horizontal="center" vertical="center"/>
    </xf>
    <xf numFmtId="0" fontId="87" fillId="20" borderId="3" xfId="0" applyFont="1" applyFill="1" applyBorder="1" applyAlignment="1">
      <alignment horizontal="center" vertical="center" wrapText="1"/>
    </xf>
    <xf numFmtId="0" fontId="88" fillId="20" borderId="3" xfId="0" applyFont="1" applyFill="1" applyBorder="1" applyAlignment="1">
      <alignment horizontal="center" vertical="top" wrapText="1"/>
    </xf>
    <xf numFmtId="43" fontId="87" fillId="20" borderId="3" xfId="0" applyNumberFormat="1" applyFont="1" applyFill="1" applyBorder="1" applyAlignment="1">
      <alignment horizontal="center" vertical="center" wrapText="1"/>
    </xf>
    <xf numFmtId="0" fontId="87" fillId="20" borderId="3" xfId="0" applyFont="1" applyFill="1" applyBorder="1" applyAlignment="1">
      <alignment horizontal="center" vertical="top" wrapText="1"/>
    </xf>
    <xf numFmtId="172" fontId="89" fillId="20" borderId="3" xfId="0" applyNumberFormat="1" applyFont="1" applyFill="1" applyBorder="1" applyAlignment="1">
      <alignment vertical="center"/>
    </xf>
    <xf numFmtId="0" fontId="87" fillId="20" borderId="3" xfId="0" applyFont="1" applyFill="1" applyBorder="1"/>
    <xf numFmtId="0" fontId="89" fillId="20" borderId="3" xfId="0" applyFont="1" applyFill="1" applyBorder="1" applyAlignment="1">
      <alignment vertical="center"/>
    </xf>
    <xf numFmtId="43" fontId="89" fillId="20" borderId="5" xfId="0" applyNumberFormat="1" applyFont="1" applyFill="1" applyBorder="1" applyAlignment="1">
      <alignment vertical="center"/>
    </xf>
    <xf numFmtId="168" fontId="89" fillId="20" borderId="3" xfId="0" applyNumberFormat="1" applyFont="1" applyFill="1" applyBorder="1" applyAlignment="1">
      <alignment vertical="center"/>
    </xf>
    <xf numFmtId="0" fontId="89" fillId="20" borderId="1" xfId="0" applyFont="1" applyFill="1" applyBorder="1" applyAlignment="1">
      <alignment vertical="center"/>
    </xf>
    <xf numFmtId="0" fontId="87" fillId="20" borderId="3" xfId="0" applyFont="1" applyFill="1" applyBorder="1" applyAlignment="1">
      <alignment vertical="center" wrapText="1"/>
    </xf>
    <xf numFmtId="0" fontId="25" fillId="0" borderId="3" xfId="0" applyFont="1" applyBorder="1"/>
    <xf numFmtId="0" fontId="25" fillId="2" borderId="3" xfId="0" applyFont="1" applyFill="1" applyBorder="1" applyAlignment="1">
      <alignment horizontal="center" vertical="center"/>
    </xf>
    <xf numFmtId="1" fontId="18" fillId="2" borderId="3" xfId="0" applyNumberFormat="1" applyFont="1" applyFill="1" applyBorder="1" applyAlignment="1">
      <alignment horizontal="center" vertical="center"/>
    </xf>
    <xf numFmtId="172" fontId="62" fillId="2" borderId="3" xfId="0" applyNumberFormat="1" applyFont="1" applyFill="1" applyBorder="1" applyAlignment="1">
      <alignment horizontal="center" vertical="center"/>
    </xf>
    <xf numFmtId="0" fontId="62" fillId="0" borderId="3" xfId="0" applyFont="1" applyBorder="1" applyAlignment="1">
      <alignment horizontal="center" vertical="center"/>
    </xf>
    <xf numFmtId="0" fontId="62" fillId="2" borderId="3" xfId="0" applyFont="1" applyFill="1" applyBorder="1" applyAlignment="1">
      <alignment horizontal="center" vertical="center"/>
    </xf>
    <xf numFmtId="0" fontId="53" fillId="0" borderId="3" xfId="0" applyFont="1" applyBorder="1" applyAlignment="1">
      <alignment horizontal="center" vertical="center"/>
    </xf>
    <xf numFmtId="0" fontId="53" fillId="2" borderId="3" xfId="0" applyFont="1" applyFill="1" applyBorder="1" applyAlignment="1">
      <alignment horizontal="center"/>
    </xf>
    <xf numFmtId="0" fontId="62" fillId="2" borderId="7" xfId="0" applyFont="1" applyFill="1" applyBorder="1" applyAlignment="1">
      <alignment horizontal="center" vertical="center"/>
    </xf>
    <xf numFmtId="0" fontId="35" fillId="2" borderId="3" xfId="0" applyFont="1" applyFill="1" applyBorder="1" applyAlignment="1">
      <alignment horizontal="center" vertical="center" wrapText="1"/>
    </xf>
    <xf numFmtId="0" fontId="20" fillId="0" borderId="3" xfId="0" applyFont="1" applyBorder="1" applyAlignment="1">
      <alignment vertical="center" wrapText="1"/>
    </xf>
    <xf numFmtId="2" fontId="35" fillId="2" borderId="4" xfId="0" applyNumberFormat="1" applyFont="1" applyFill="1" applyBorder="1" applyAlignment="1">
      <alignment horizontal="center" vertical="center" wrapText="1"/>
    </xf>
    <xf numFmtId="0" fontId="35" fillId="2" borderId="3" xfId="0" applyFont="1" applyFill="1" applyBorder="1" applyAlignment="1">
      <alignment horizontal="center" vertical="center"/>
    </xf>
    <xf numFmtId="0" fontId="24" fillId="0" borderId="3" xfId="0" applyFont="1" applyBorder="1" applyAlignment="1">
      <alignment vertical="center" wrapText="1"/>
    </xf>
    <xf numFmtId="0" fontId="25" fillId="18" borderId="3" xfId="0" applyFont="1" applyFill="1" applyBorder="1" applyAlignment="1">
      <alignment horizontal="center" vertical="center"/>
    </xf>
    <xf numFmtId="0" fontId="87" fillId="18" borderId="3" xfId="0" applyFont="1" applyFill="1" applyBorder="1" applyAlignment="1">
      <alignment horizontal="center" vertical="center" wrapText="1"/>
    </xf>
    <xf numFmtId="0" fontId="88" fillId="18" borderId="3" xfId="0" applyFont="1" applyFill="1" applyBorder="1" applyAlignment="1">
      <alignment horizontal="center" vertical="center" wrapText="1"/>
    </xf>
    <xf numFmtId="43" fontId="87" fillId="18" borderId="3" xfId="0" applyNumberFormat="1" applyFont="1" applyFill="1" applyBorder="1" applyAlignment="1">
      <alignment horizontal="center" vertical="center" wrapText="1"/>
    </xf>
    <xf numFmtId="172" fontId="62" fillId="18" borderId="3" xfId="0" applyNumberFormat="1" applyFont="1" applyFill="1" applyBorder="1" applyAlignment="1">
      <alignment horizontal="center" vertical="center"/>
    </xf>
    <xf numFmtId="0" fontId="62" fillId="18" borderId="3" xfId="0" applyFont="1" applyFill="1" applyBorder="1" applyAlignment="1">
      <alignment horizontal="center" vertical="center"/>
    </xf>
    <xf numFmtId="0" fontId="25" fillId="18" borderId="3" xfId="0" applyFont="1" applyFill="1" applyBorder="1"/>
    <xf numFmtId="0" fontId="25" fillId="0" borderId="0" xfId="0" applyFont="1" applyAlignment="1">
      <alignment horizontal="center" vertical="center"/>
    </xf>
    <xf numFmtId="0" fontId="25" fillId="0" borderId="0" xfId="0" applyFont="1" applyAlignment="1">
      <alignment wrapText="1"/>
    </xf>
    <xf numFmtId="0" fontId="25" fillId="2" borderId="0" xfId="0" applyFont="1" applyFill="1"/>
    <xf numFmtId="0" fontId="26" fillId="3" borderId="3" xfId="0" applyFont="1" applyFill="1" applyBorder="1" applyAlignment="1">
      <alignment vertical="top" wrapText="1"/>
    </xf>
    <xf numFmtId="0" fontId="23" fillId="3" borderId="4" xfId="0" applyFont="1" applyFill="1" applyBorder="1" applyAlignment="1">
      <alignment horizontal="center" vertical="center" textRotation="90" wrapText="1"/>
    </xf>
    <xf numFmtId="0" fontId="23" fillId="3" borderId="9" xfId="0" applyFont="1" applyFill="1" applyBorder="1" applyAlignment="1">
      <alignment horizontal="center" vertical="center" textRotation="90" wrapText="1"/>
    </xf>
    <xf numFmtId="0" fontId="23" fillId="3" borderId="3" xfId="0" applyFont="1" applyFill="1" applyBorder="1" applyAlignment="1">
      <alignment horizontal="center" vertical="center" textRotation="90" wrapText="1"/>
    </xf>
    <xf numFmtId="0" fontId="0" fillId="22" borderId="0" xfId="0" applyFill="1" applyAlignment="1">
      <alignment vertical="center"/>
    </xf>
    <xf numFmtId="0" fontId="37" fillId="11" borderId="3" xfId="0" applyFont="1" applyFill="1" applyBorder="1" applyAlignment="1">
      <alignment vertical="center" wrapText="1"/>
    </xf>
    <xf numFmtId="0" fontId="37" fillId="11" borderId="13"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7" fillId="11" borderId="0" xfId="0" applyFont="1" applyFill="1" applyAlignment="1">
      <alignment horizontal="center" vertical="center" wrapText="1"/>
    </xf>
    <xf numFmtId="0" fontId="37" fillId="11" borderId="2" xfId="0" applyFont="1" applyFill="1" applyBorder="1" applyAlignment="1">
      <alignment horizontal="center" vertical="center" wrapText="1"/>
    </xf>
    <xf numFmtId="0" fontId="37" fillId="11" borderId="9" xfId="0" applyFont="1" applyFill="1" applyBorder="1" applyAlignment="1">
      <alignment vertical="center" wrapText="1"/>
    </xf>
    <xf numFmtId="0" fontId="37" fillId="11" borderId="0" xfId="0" applyFont="1" applyFill="1" applyAlignment="1">
      <alignment vertical="center" wrapText="1"/>
    </xf>
    <xf numFmtId="0" fontId="18" fillId="2" borderId="9" xfId="0" applyFont="1" applyFill="1" applyBorder="1" applyAlignment="1">
      <alignment vertical="top" wrapText="1"/>
    </xf>
    <xf numFmtId="4" fontId="57" fillId="5" borderId="9" xfId="0" applyNumberFormat="1" applyFont="1" applyFill="1" applyBorder="1" applyAlignment="1">
      <alignment horizontal="center" vertical="center" wrapText="1"/>
    </xf>
    <xf numFmtId="4" fontId="18" fillId="2" borderId="9" xfId="0" applyNumberFormat="1" applyFont="1" applyFill="1" applyBorder="1" applyAlignment="1">
      <alignment horizontal="center" vertical="center" wrapText="1"/>
    </xf>
    <xf numFmtId="0" fontId="29" fillId="2" borderId="9" xfId="0" applyFont="1" applyFill="1" applyBorder="1" applyAlignment="1">
      <alignment horizontal="center" vertical="center" wrapText="1"/>
    </xf>
    <xf numFmtId="4" fontId="57" fillId="5" borderId="3" xfId="0" applyNumberFormat="1" applyFont="1" applyFill="1" applyBorder="1" applyAlignment="1">
      <alignment horizontal="center" vertical="center" wrapText="1"/>
    </xf>
    <xf numFmtId="0" fontId="18" fillId="2" borderId="3" xfId="0" applyFont="1" applyFill="1" applyBorder="1" applyAlignment="1">
      <alignment vertical="top" wrapText="1"/>
    </xf>
    <xf numFmtId="0" fontId="29" fillId="2" borderId="3" xfId="0" applyFont="1" applyFill="1" applyBorder="1" applyAlignment="1">
      <alignment vertical="center" wrapText="1"/>
    </xf>
    <xf numFmtId="0" fontId="22" fillId="2" borderId="3" xfId="0" applyFont="1" applyFill="1" applyBorder="1" applyAlignment="1">
      <alignment vertical="center" wrapText="1"/>
    </xf>
    <xf numFmtId="0" fontId="22" fillId="2" borderId="13" xfId="0" applyFont="1" applyFill="1" applyBorder="1" applyAlignment="1">
      <alignment horizontal="center" vertical="center" wrapText="1"/>
    </xf>
    <xf numFmtId="0" fontId="29" fillId="2" borderId="3" xfId="0" applyFont="1" applyFill="1" applyBorder="1" applyAlignment="1">
      <alignment wrapText="1"/>
    </xf>
    <xf numFmtId="4" fontId="18" fillId="2" borderId="3" xfId="0" applyNumberFormat="1" applyFont="1" applyFill="1" applyBorder="1" applyAlignment="1">
      <alignment horizontal="center" vertical="center" wrapText="1"/>
    </xf>
    <xf numFmtId="0" fontId="29" fillId="2" borderId="3" xfId="0" applyFont="1" applyFill="1" applyBorder="1" applyAlignment="1">
      <alignment horizontal="center" wrapText="1"/>
    </xf>
    <xf numFmtId="0" fontId="22" fillId="9" borderId="13" xfId="0" applyFont="1" applyFill="1" applyBorder="1" applyAlignment="1">
      <alignment horizontal="center" vertical="center" wrapText="1"/>
    </xf>
    <xf numFmtId="0" fontId="29" fillId="9" borderId="3" xfId="0" applyFont="1" applyFill="1" applyBorder="1" applyAlignment="1">
      <alignment horizontal="center" wrapText="1"/>
    </xf>
    <xf numFmtId="0" fontId="18" fillId="9" borderId="3" xfId="0" applyFont="1" applyFill="1" applyBorder="1" applyAlignment="1">
      <alignment vertical="top" wrapText="1"/>
    </xf>
    <xf numFmtId="0" fontId="22" fillId="9" borderId="3" xfId="0" applyFont="1" applyFill="1" applyBorder="1" applyAlignment="1">
      <alignment horizontal="center" vertical="center" wrapText="1"/>
    </xf>
    <xf numFmtId="4" fontId="57" fillId="15" borderId="3" xfId="0" applyNumberFormat="1" applyFont="1" applyFill="1" applyBorder="1" applyAlignment="1">
      <alignment horizontal="center" vertical="center" wrapText="1"/>
    </xf>
    <xf numFmtId="0" fontId="18" fillId="23" borderId="3" xfId="0" applyFont="1" applyFill="1" applyBorder="1" applyAlignment="1">
      <alignment horizontal="center" vertical="center" wrapText="1"/>
    </xf>
    <xf numFmtId="0" fontId="0" fillId="23" borderId="3" xfId="0" applyFill="1" applyBorder="1" applyAlignment="1">
      <alignment wrapText="1"/>
    </xf>
    <xf numFmtId="4" fontId="57" fillId="24" borderId="3" xfId="0" applyNumberFormat="1" applyFont="1" applyFill="1" applyBorder="1" applyAlignment="1">
      <alignment horizontal="center" vertical="center" wrapText="1"/>
    </xf>
    <xf numFmtId="0" fontId="45" fillId="23" borderId="3" xfId="0" applyFont="1" applyFill="1" applyBorder="1" applyAlignment="1">
      <alignment horizontal="right"/>
    </xf>
    <xf numFmtId="0" fontId="18" fillId="23" borderId="9" xfId="0" applyFont="1" applyFill="1" applyBorder="1" applyAlignment="1">
      <alignment vertical="top" wrapText="1"/>
    </xf>
    <xf numFmtId="0" fontId="45" fillId="23" borderId="0" xfId="0" applyFont="1" applyFill="1" applyAlignment="1">
      <alignment horizontal="right" vertical="center"/>
    </xf>
    <xf numFmtId="0" fontId="0" fillId="23" borderId="3" xfId="0" applyFill="1" applyBorder="1" applyAlignment="1">
      <alignment vertical="center"/>
    </xf>
    <xf numFmtId="0" fontId="0" fillId="9" borderId="3" xfId="0" applyFill="1" applyBorder="1" applyAlignment="1">
      <alignment wrapText="1"/>
    </xf>
    <xf numFmtId="4" fontId="55" fillId="9" borderId="3" xfId="0" applyNumberFormat="1" applyFont="1" applyFill="1" applyBorder="1"/>
    <xf numFmtId="4" fontId="0" fillId="9" borderId="3" xfId="0" applyNumberFormat="1" applyFill="1" applyBorder="1"/>
    <xf numFmtId="0" fontId="45" fillId="2" borderId="0" xfId="0" applyFont="1" applyFill="1" applyAlignment="1">
      <alignment horizontal="right"/>
    </xf>
    <xf numFmtId="0" fontId="45" fillId="0" borderId="0" xfId="0" applyFont="1" applyAlignment="1">
      <alignment horizontal="right"/>
    </xf>
    <xf numFmtId="0" fontId="0" fillId="22" borderId="0" xfId="0" applyFill="1" applyAlignment="1">
      <alignment horizontal="center" vertical="center"/>
    </xf>
    <xf numFmtId="0" fontId="0" fillId="22" borderId="0" xfId="0" applyFill="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textRotation="90" wrapText="1"/>
    </xf>
    <xf numFmtId="0" fontId="5" fillId="3" borderId="8" xfId="0" applyFont="1" applyFill="1" applyBorder="1" applyAlignment="1">
      <alignment horizontal="center" vertical="center" textRotation="90" wrapText="1"/>
    </xf>
    <xf numFmtId="0" fontId="5" fillId="3" borderId="9" xfId="0" applyFont="1" applyFill="1" applyBorder="1" applyAlignment="1">
      <alignment horizontal="center" vertical="center" textRotation="90"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3" xfId="0" applyFont="1" applyFill="1" applyBorder="1" applyAlignment="1">
      <alignment horizontal="center" vertical="center" textRotation="90" wrapText="1"/>
    </xf>
    <xf numFmtId="0" fontId="5" fillId="3" borderId="3" xfId="0" applyFont="1" applyFill="1" applyBorder="1" applyAlignment="1">
      <alignment horizontal="center" vertical="center" textRotation="90" wrapText="1"/>
    </xf>
    <xf numFmtId="0" fontId="8" fillId="2"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3" fontId="5" fillId="3" borderId="4" xfId="0" applyNumberFormat="1" applyFont="1" applyFill="1" applyBorder="1" applyAlignment="1">
      <alignment horizontal="center" vertical="center" textRotation="90" wrapText="1"/>
    </xf>
    <xf numFmtId="3" fontId="5" fillId="3" borderId="9" xfId="0" applyNumberFormat="1" applyFont="1" applyFill="1" applyBorder="1" applyAlignment="1">
      <alignment horizontal="center" vertical="center" textRotation="90" wrapText="1"/>
    </xf>
    <xf numFmtId="0" fontId="19"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textRotation="90"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21" fillId="9" borderId="6" xfId="0" applyFont="1" applyFill="1" applyBorder="1" applyAlignment="1">
      <alignment horizontal="center" vertical="center" wrapText="1"/>
    </xf>
    <xf numFmtId="0" fontId="21" fillId="9" borderId="7" xfId="0" applyFont="1" applyFill="1" applyBorder="1" applyAlignment="1">
      <alignment horizontal="center" vertical="center" wrapText="1"/>
    </xf>
    <xf numFmtId="0" fontId="20" fillId="3" borderId="4" xfId="0" applyFont="1" applyFill="1" applyBorder="1" applyAlignment="1">
      <alignment horizontal="center" vertical="center" textRotation="90" wrapText="1"/>
    </xf>
    <xf numFmtId="0" fontId="20" fillId="3" borderId="8" xfId="0" applyFont="1" applyFill="1" applyBorder="1" applyAlignment="1">
      <alignment horizontal="center" vertical="center" textRotation="90" wrapText="1"/>
    </xf>
    <xf numFmtId="0" fontId="20" fillId="3" borderId="9" xfId="0" applyFont="1" applyFill="1" applyBorder="1" applyAlignment="1">
      <alignment horizontal="center" vertical="center" textRotation="90" wrapText="1"/>
    </xf>
    <xf numFmtId="0" fontId="18" fillId="3" borderId="3" xfId="0" applyFont="1" applyFill="1" applyBorder="1" applyAlignment="1">
      <alignment horizontal="center" vertical="center" textRotation="90" wrapText="1"/>
    </xf>
    <xf numFmtId="0" fontId="28" fillId="3" borderId="4" xfId="0" applyFont="1" applyFill="1" applyBorder="1" applyAlignment="1">
      <alignment horizontal="center" vertical="center" textRotation="90" wrapText="1"/>
    </xf>
    <xf numFmtId="0" fontId="28" fillId="3" borderId="8" xfId="0" applyFont="1" applyFill="1" applyBorder="1" applyAlignment="1">
      <alignment horizontal="center" vertical="center" textRotation="90" wrapText="1"/>
    </xf>
    <xf numFmtId="0" fontId="28" fillId="3" borderId="9" xfId="0" applyFont="1" applyFill="1" applyBorder="1" applyAlignment="1">
      <alignment horizontal="center" vertical="center" textRotation="90" wrapText="1"/>
    </xf>
    <xf numFmtId="0" fontId="28" fillId="3" borderId="4" xfId="0" applyFont="1" applyFill="1" applyBorder="1" applyAlignment="1">
      <alignment vertical="center" textRotation="90" wrapText="1"/>
    </xf>
    <xf numFmtId="0" fontId="28" fillId="3" borderId="9" xfId="0" applyFont="1" applyFill="1" applyBorder="1" applyAlignment="1">
      <alignment vertical="center" textRotation="90" wrapText="1"/>
    </xf>
    <xf numFmtId="0" fontId="28" fillId="3" borderId="3" xfId="0" applyFont="1" applyFill="1" applyBorder="1" applyAlignment="1">
      <alignment vertical="center" textRotation="90" wrapText="1"/>
    </xf>
    <xf numFmtId="0" fontId="28" fillId="3" borderId="3" xfId="0" applyFont="1" applyFill="1" applyBorder="1" applyAlignment="1">
      <alignment horizontal="center" vertical="center" textRotation="90" wrapText="1"/>
    </xf>
    <xf numFmtId="49" fontId="28" fillId="3" borderId="4" xfId="0" applyNumberFormat="1" applyFont="1" applyFill="1" applyBorder="1" applyAlignment="1">
      <alignment horizontal="center" vertical="center" textRotation="90" wrapText="1"/>
    </xf>
    <xf numFmtId="49" fontId="28" fillId="3" borderId="9" xfId="0" applyNumberFormat="1" applyFont="1" applyFill="1" applyBorder="1" applyAlignment="1">
      <alignment horizontal="center" vertical="center" textRotation="90" wrapText="1"/>
    </xf>
    <xf numFmtId="0" fontId="28" fillId="3" borderId="5"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8" fillId="3" borderId="8" xfId="0" applyNumberFormat="1" applyFont="1" applyFill="1" applyBorder="1" applyAlignment="1">
      <alignment horizontal="center" vertical="center" textRotation="90" wrapText="1"/>
    </xf>
    <xf numFmtId="0" fontId="27" fillId="3" borderId="3"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textRotation="90" wrapTex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28" fillId="3" borderId="10"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46" fillId="4" borderId="5" xfId="5" applyFont="1" applyFill="1" applyBorder="1" applyAlignment="1">
      <alignment horizontal="center" vertical="center" wrapText="1"/>
    </xf>
    <xf numFmtId="0" fontId="46" fillId="4" borderId="6" xfId="5" applyFont="1" applyFill="1" applyBorder="1" applyAlignment="1">
      <alignment horizontal="center" vertical="center" wrapText="1"/>
    </xf>
    <xf numFmtId="0" fontId="46" fillId="4" borderId="7" xfId="5"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56" fillId="9" borderId="5" xfId="0" applyFont="1" applyFill="1" applyBorder="1" applyAlignment="1">
      <alignment horizontal="center" vertical="center"/>
    </xf>
    <xf numFmtId="0" fontId="56" fillId="9" borderId="6" xfId="0" applyFont="1" applyFill="1" applyBorder="1" applyAlignment="1">
      <alignment horizontal="center" vertical="center"/>
    </xf>
    <xf numFmtId="0" fontId="56" fillId="9" borderId="7" xfId="0" applyFont="1" applyFill="1" applyBorder="1" applyAlignment="1">
      <alignment horizontal="center" vertical="center"/>
    </xf>
    <xf numFmtId="0" fontId="25" fillId="3" borderId="3" xfId="0" applyFont="1" applyFill="1" applyBorder="1" applyAlignment="1">
      <alignment horizontal="center" vertical="center" textRotation="90" wrapText="1"/>
    </xf>
    <xf numFmtId="0" fontId="61" fillId="3" borderId="3" xfId="0" applyFont="1" applyFill="1" applyBorder="1" applyAlignment="1">
      <alignment horizontal="center" vertical="center" textRotation="90" wrapText="1"/>
    </xf>
    <xf numFmtId="0" fontId="61" fillId="3" borderId="4" xfId="0" applyFont="1" applyFill="1" applyBorder="1" applyAlignment="1">
      <alignment horizontal="center" vertical="center" textRotation="90" wrapText="1"/>
    </xf>
    <xf numFmtId="0" fontId="61" fillId="3" borderId="8" xfId="0" applyFont="1" applyFill="1" applyBorder="1" applyAlignment="1">
      <alignment horizontal="center" vertical="center" textRotation="90" wrapText="1"/>
    </xf>
    <xf numFmtId="0" fontId="61" fillId="3" borderId="9" xfId="0" applyFont="1" applyFill="1" applyBorder="1" applyAlignment="1">
      <alignment horizontal="center" vertical="center" textRotation="90" wrapText="1"/>
    </xf>
    <xf numFmtId="0" fontId="59" fillId="0" borderId="5"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xf numFmtId="0" fontId="60" fillId="3" borderId="3"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61" fillId="3" borderId="10" xfId="0" applyFont="1" applyFill="1" applyBorder="1" applyAlignment="1">
      <alignment horizontal="center" vertical="center" wrapText="1"/>
    </xf>
    <xf numFmtId="0" fontId="61" fillId="3" borderId="11" xfId="0" applyFont="1" applyFill="1" applyBorder="1" applyAlignment="1">
      <alignment horizontal="center" vertical="center" wrapText="1"/>
    </xf>
    <xf numFmtId="0" fontId="61" fillId="3" borderId="12" xfId="0" applyFont="1" applyFill="1" applyBorder="1" applyAlignment="1">
      <alignment horizontal="center" vertical="center" wrapText="1"/>
    </xf>
    <xf numFmtId="0" fontId="61" fillId="3" borderId="13" xfId="0" applyFont="1" applyFill="1" applyBorder="1" applyAlignment="1">
      <alignment horizontal="center" vertical="center" wrapText="1"/>
    </xf>
    <xf numFmtId="0" fontId="61" fillId="3" borderId="1"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44" fillId="4" borderId="5"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7" xfId="0" applyFont="1" applyFill="1" applyBorder="1" applyAlignment="1">
      <alignment horizontal="center" vertical="center" wrapText="1"/>
    </xf>
    <xf numFmtId="0" fontId="61" fillId="3" borderId="3" xfId="0" applyFont="1" applyFill="1" applyBorder="1" applyAlignment="1">
      <alignment vertical="center" textRotation="90" wrapText="1"/>
    </xf>
    <xf numFmtId="0" fontId="53" fillId="9" borderId="4" xfId="0" applyFont="1" applyFill="1" applyBorder="1" applyAlignment="1">
      <alignment horizontal="center" wrapText="1"/>
    </xf>
    <xf numFmtId="0" fontId="53" fillId="9" borderId="9" xfId="0" applyFont="1" applyFill="1" applyBorder="1" applyAlignment="1">
      <alignment horizontal="center" wrapText="1"/>
    </xf>
    <xf numFmtId="4" fontId="33" fillId="9" borderId="4" xfId="0" applyNumberFormat="1" applyFont="1" applyFill="1" applyBorder="1" applyAlignment="1">
      <alignment horizontal="center" vertical="center"/>
    </xf>
    <xf numFmtId="4" fontId="33" fillId="9" borderId="9" xfId="0" applyNumberFormat="1" applyFont="1" applyFill="1" applyBorder="1" applyAlignment="1">
      <alignment horizontal="center" vertical="center"/>
    </xf>
    <xf numFmtId="4" fontId="64" fillId="15" borderId="4" xfId="0" applyNumberFormat="1" applyFont="1" applyFill="1" applyBorder="1" applyAlignment="1">
      <alignment horizontal="center" vertical="center" wrapText="1"/>
    </xf>
    <xf numFmtId="4" fontId="64" fillId="15" borderId="9" xfId="0" applyNumberFormat="1" applyFont="1" applyFill="1" applyBorder="1" applyAlignment="1">
      <alignment horizontal="center" vertical="center" wrapText="1"/>
    </xf>
    <xf numFmtId="0" fontId="37" fillId="11" borderId="5" xfId="0" applyFont="1" applyFill="1" applyBorder="1" applyAlignment="1">
      <alignment horizontal="center" vertical="center" wrapText="1"/>
    </xf>
    <xf numFmtId="0" fontId="37" fillId="11" borderId="6" xfId="0" applyFont="1" applyFill="1" applyBorder="1" applyAlignment="1">
      <alignment horizontal="center" vertical="center" wrapText="1"/>
    </xf>
    <xf numFmtId="0" fontId="37" fillId="11" borderId="7" xfId="0" applyFont="1" applyFill="1" applyBorder="1" applyAlignment="1">
      <alignment horizontal="center" vertical="center" wrapText="1"/>
    </xf>
    <xf numFmtId="2" fontId="73" fillId="3" borderId="4" xfId="0" applyNumberFormat="1" applyFont="1" applyFill="1" applyBorder="1" applyAlignment="1">
      <alignment horizontal="center" vertical="center" wrapText="1"/>
    </xf>
    <xf numFmtId="2" fontId="73" fillId="3" borderId="8" xfId="0" applyNumberFormat="1" applyFont="1" applyFill="1" applyBorder="1" applyAlignment="1">
      <alignment horizontal="center" vertical="center" wrapText="1"/>
    </xf>
    <xf numFmtId="2" fontId="73" fillId="3" borderId="9" xfId="0" applyNumberFormat="1" applyFont="1" applyFill="1" applyBorder="1" applyAlignment="1">
      <alignment horizontal="center" vertical="center" wrapText="1"/>
    </xf>
    <xf numFmtId="0" fontId="23" fillId="3" borderId="4" xfId="0" applyFont="1" applyFill="1" applyBorder="1" applyAlignment="1">
      <alignment horizontal="center" vertical="center" textRotation="90" wrapText="1"/>
    </xf>
    <xf numFmtId="0" fontId="23" fillId="3" borderId="9" xfId="0" applyFont="1" applyFill="1" applyBorder="1" applyAlignment="1">
      <alignment horizontal="center" vertical="center" textRotation="90" wrapText="1"/>
    </xf>
    <xf numFmtId="0" fontId="37" fillId="4" borderId="10"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19"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3" borderId="8" xfId="0" applyFont="1" applyFill="1" applyBorder="1" applyAlignment="1">
      <alignment horizontal="center" vertical="center" textRotation="90" wrapText="1"/>
    </xf>
    <xf numFmtId="0" fontId="23" fillId="3" borderId="5" xfId="0" applyFont="1" applyFill="1" applyBorder="1" applyAlignment="1">
      <alignment horizontal="center" wrapText="1"/>
    </xf>
    <xf numFmtId="0" fontId="23" fillId="3" borderId="6" xfId="0" applyFont="1" applyFill="1" applyBorder="1" applyAlignment="1">
      <alignment horizontal="center" wrapText="1"/>
    </xf>
    <xf numFmtId="0" fontId="23" fillId="3" borderId="7" xfId="0" applyFont="1" applyFill="1" applyBorder="1" applyAlignment="1">
      <alignment horizont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3" fillId="3" borderId="13" xfId="0" applyFont="1" applyFill="1" applyBorder="1" applyAlignment="1">
      <alignment horizontal="center" wrapText="1"/>
    </xf>
    <xf numFmtId="0" fontId="23" fillId="3" borderId="1" xfId="0" applyFont="1" applyFill="1" applyBorder="1" applyAlignment="1">
      <alignment horizontal="center" wrapText="1"/>
    </xf>
    <xf numFmtId="0" fontId="23" fillId="3" borderId="2" xfId="0" applyFont="1" applyFill="1" applyBorder="1" applyAlignment="1">
      <alignment horizontal="center" wrapText="1"/>
    </xf>
    <xf numFmtId="0" fontId="74" fillId="2" borderId="0" xfId="0" applyFont="1" applyFill="1" applyAlignment="1">
      <alignment horizontal="center"/>
    </xf>
    <xf numFmtId="0" fontId="74" fillId="2" borderId="1" xfId="0" applyFont="1" applyFill="1" applyBorder="1" applyAlignment="1">
      <alignment horizontal="center"/>
    </xf>
    <xf numFmtId="0" fontId="20" fillId="3" borderId="5"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7" xfId="0"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26" fillId="3" borderId="3" xfId="0" applyFont="1" applyFill="1" applyBorder="1" applyAlignment="1">
      <alignment horizontal="center" vertical="center" textRotation="90" wrapText="1"/>
    </xf>
    <xf numFmtId="0" fontId="12" fillId="4" borderId="11" xfId="0" applyFont="1" applyFill="1" applyBorder="1" applyAlignment="1">
      <alignment horizontal="center" vertical="center" wrapText="1"/>
    </xf>
    <xf numFmtId="0" fontId="85" fillId="0" borderId="1" xfId="0" applyFont="1" applyBorder="1" applyAlignment="1">
      <alignment horizontal="center" vertical="center"/>
    </xf>
    <xf numFmtId="0" fontId="40" fillId="3" borderId="4" xfId="0" applyFont="1" applyFill="1" applyBorder="1" applyAlignment="1">
      <alignment horizontal="center" vertical="center" wrapText="1"/>
    </xf>
    <xf numFmtId="0" fontId="40" fillId="3" borderId="8" xfId="0" applyFont="1" applyFill="1" applyBorder="1" applyAlignment="1">
      <alignment horizontal="center" vertical="center" wrapText="1"/>
    </xf>
    <xf numFmtId="0" fontId="40" fillId="3" borderId="9" xfId="0" applyFont="1" applyFill="1" applyBorder="1" applyAlignment="1">
      <alignment horizontal="center" vertical="center" wrapText="1"/>
    </xf>
    <xf numFmtId="0" fontId="40" fillId="3" borderId="4" xfId="0" applyFont="1" applyFill="1" applyBorder="1" applyAlignment="1">
      <alignment horizontal="center" vertical="center" textRotation="90" wrapText="1"/>
    </xf>
    <xf numFmtId="0" fontId="40" fillId="3" borderId="8" xfId="0" applyFont="1" applyFill="1" applyBorder="1" applyAlignment="1">
      <alignment horizontal="center" vertical="center" textRotation="90" wrapText="1"/>
    </xf>
    <xf numFmtId="0" fontId="40" fillId="3" borderId="9" xfId="0" applyFont="1" applyFill="1" applyBorder="1" applyAlignment="1">
      <alignment horizontal="center" vertical="center" textRotation="90" wrapText="1"/>
    </xf>
    <xf numFmtId="0" fontId="40" fillId="3" borderId="5"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40" fillId="3" borderId="12"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25" fillId="3" borderId="4" xfId="0" applyFont="1" applyFill="1" applyBorder="1" applyAlignment="1">
      <alignment horizontal="center" vertical="center" textRotation="90" wrapText="1"/>
    </xf>
    <xf numFmtId="0" fontId="25" fillId="3" borderId="8" xfId="0" applyFont="1" applyFill="1" applyBorder="1" applyAlignment="1">
      <alignment horizontal="center" vertical="center" textRotation="90" wrapText="1"/>
    </xf>
    <xf numFmtId="0" fontId="25" fillId="3" borderId="9" xfId="0" applyFont="1" applyFill="1" applyBorder="1" applyAlignment="1">
      <alignment horizontal="center" vertical="center" textRotation="90" wrapText="1"/>
    </xf>
    <xf numFmtId="0" fontId="86" fillId="4" borderId="6" xfId="0" applyFont="1" applyFill="1" applyBorder="1" applyAlignment="1">
      <alignment horizontal="center" vertical="center"/>
    </xf>
    <xf numFmtId="0" fontId="86" fillId="4" borderId="7" xfId="0" applyFont="1" applyFill="1" applyBorder="1" applyAlignment="1">
      <alignment horizontal="center" vertical="center"/>
    </xf>
    <xf numFmtId="0" fontId="40" fillId="3" borderId="4" xfId="0" applyFont="1" applyFill="1" applyBorder="1" applyAlignment="1">
      <alignment vertical="center" textRotation="90" wrapText="1"/>
    </xf>
    <xf numFmtId="0" fontId="40" fillId="3" borderId="9" xfId="0" applyFont="1" applyFill="1" applyBorder="1" applyAlignment="1">
      <alignment vertical="center" textRotation="90" wrapText="1"/>
    </xf>
  </cellXfs>
  <cellStyles count="8">
    <cellStyle name="Comma" xfId="1" builtinId="3"/>
    <cellStyle name="Normal" xfId="0" builtinId="0"/>
    <cellStyle name="Normal 2" xfId="6"/>
    <cellStyle name="Normal 3" xfId="3"/>
    <cellStyle name="Normal 3 2" xfId="2"/>
    <cellStyle name="Обычный 2" xfId="5"/>
    <cellStyle name="Финансовый 3" xfId="4"/>
    <cellStyle name="ჩვეულებრივი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23"/>
  <sheetViews>
    <sheetView topLeftCell="A12" workbookViewId="0">
      <selection activeCell="E9" sqref="E9"/>
    </sheetView>
  </sheetViews>
  <sheetFormatPr defaultColWidth="9.140625" defaultRowHeight="15"/>
  <cols>
    <col min="1" max="1" width="4.7109375" style="2" customWidth="1"/>
    <col min="2" max="2" width="21.7109375" style="2" customWidth="1"/>
    <col min="3" max="3" width="51.42578125" style="2" customWidth="1"/>
    <col min="4" max="4" width="37.42578125" style="2" customWidth="1"/>
    <col min="5" max="5" width="35" style="2" customWidth="1"/>
    <col min="6" max="6" width="8.42578125" style="134" customWidth="1"/>
    <col min="7" max="7" width="20.28515625" style="2" customWidth="1"/>
    <col min="8" max="8" width="10.5703125" style="2" customWidth="1"/>
    <col min="9" max="9" width="16.28515625" style="2" customWidth="1"/>
    <col min="10" max="10" width="11.42578125" style="2" customWidth="1"/>
    <col min="11" max="11" width="10.7109375" style="2" customWidth="1"/>
    <col min="12" max="13" width="9.28515625" style="135" hidden="1" customWidth="1"/>
    <col min="14" max="14" width="17.140625" style="2" hidden="1" customWidth="1"/>
    <col min="15" max="15" width="11.7109375" style="2" hidden="1" customWidth="1"/>
    <col min="16" max="16" width="12" style="2" hidden="1" customWidth="1"/>
    <col min="17" max="17" width="23.7109375" style="2" hidden="1" customWidth="1"/>
    <col min="18" max="19" width="12" style="2" hidden="1" customWidth="1"/>
    <col min="20" max="23" width="16.5703125" style="2" hidden="1" customWidth="1"/>
    <col min="24" max="24" width="13.42578125" style="2" hidden="1" customWidth="1"/>
    <col min="25" max="25" width="14" style="2" hidden="1" customWidth="1"/>
    <col min="26" max="26" width="16.5703125" style="136" hidden="1" customWidth="1"/>
    <col min="27" max="28" width="5.7109375" style="136" customWidth="1"/>
    <col min="29" max="29" width="8.140625" style="136" customWidth="1"/>
    <col min="30" max="31" width="9.42578125" style="2" customWidth="1"/>
    <col min="32" max="32" width="12.42578125" style="2" customWidth="1"/>
    <col min="33" max="34" width="6.140625" style="2" customWidth="1"/>
    <col min="35" max="35" width="11.7109375" style="137" customWidth="1"/>
    <col min="36" max="37" width="7.5703125" style="2" customWidth="1"/>
    <col min="38" max="38" width="10.7109375" style="2" customWidth="1"/>
    <col min="39" max="40" width="9.140625" style="2"/>
    <col min="41" max="41" width="56.5703125" style="2" customWidth="1"/>
    <col min="42" max="16384" width="9.140625" style="2"/>
  </cols>
  <sheetData>
    <row r="1" spans="1:41" ht="21">
      <c r="A1" s="775" t="s">
        <v>0</v>
      </c>
      <c r="B1" s="775"/>
      <c r="C1" s="775"/>
      <c r="D1" s="775"/>
      <c r="E1" s="775"/>
      <c r="F1" s="775"/>
      <c r="G1" s="775"/>
      <c r="H1" s="775"/>
      <c r="I1" s="775"/>
      <c r="J1" s="775"/>
      <c r="K1" s="775"/>
      <c r="L1" s="775"/>
      <c r="M1" s="775"/>
      <c r="N1" s="775"/>
      <c r="O1" s="775"/>
      <c r="P1" s="775"/>
      <c r="Q1" s="775"/>
      <c r="R1" s="775"/>
      <c r="S1" s="775"/>
      <c r="T1" s="775"/>
      <c r="U1" s="775"/>
      <c r="V1" s="775"/>
      <c r="W1" s="775"/>
      <c r="X1" s="775"/>
      <c r="Y1" s="775"/>
      <c r="Z1" s="775"/>
      <c r="AA1" s="775"/>
      <c r="AB1" s="775"/>
      <c r="AC1" s="775"/>
      <c r="AD1" s="775"/>
      <c r="AE1" s="775"/>
      <c r="AF1" s="775"/>
      <c r="AG1" s="775"/>
      <c r="AH1" s="775"/>
      <c r="AI1" s="776"/>
      <c r="AJ1" s="1"/>
      <c r="AK1" s="1"/>
      <c r="AL1" s="1"/>
    </row>
    <row r="2" spans="1:41" ht="61.5" customHeight="1">
      <c r="A2" s="777" t="s">
        <v>1</v>
      </c>
      <c r="B2" s="778" t="s">
        <v>2</v>
      </c>
      <c r="C2" s="778" t="s">
        <v>3</v>
      </c>
      <c r="D2" s="778" t="s">
        <v>4</v>
      </c>
      <c r="E2" s="778" t="s">
        <v>5</v>
      </c>
      <c r="F2" s="781" t="s">
        <v>6</v>
      </c>
      <c r="G2" s="777" t="s">
        <v>7</v>
      </c>
      <c r="H2" s="777"/>
      <c r="I2" s="777"/>
      <c r="J2" s="777"/>
      <c r="K2" s="777"/>
      <c r="L2" s="3" t="s">
        <v>8</v>
      </c>
      <c r="M2" s="3"/>
      <c r="N2" s="3"/>
      <c r="O2" s="3"/>
      <c r="P2" s="3"/>
      <c r="Q2" s="3"/>
      <c r="R2" s="3"/>
      <c r="S2" s="3"/>
      <c r="T2" s="3"/>
      <c r="U2" s="3"/>
      <c r="V2" s="3"/>
      <c r="W2" s="3"/>
      <c r="X2" s="3"/>
      <c r="Y2" s="3"/>
      <c r="Z2" s="3"/>
      <c r="AA2" s="784" t="s">
        <v>9</v>
      </c>
      <c r="AB2" s="785"/>
      <c r="AC2" s="786"/>
      <c r="AD2" s="784" t="s">
        <v>10</v>
      </c>
      <c r="AE2" s="785"/>
      <c r="AF2" s="786"/>
      <c r="AG2" s="784" t="s">
        <v>11</v>
      </c>
      <c r="AH2" s="785"/>
      <c r="AI2" s="786"/>
      <c r="AJ2" s="784" t="s">
        <v>12</v>
      </c>
      <c r="AK2" s="785"/>
      <c r="AL2" s="786"/>
      <c r="AM2" s="787" t="s">
        <v>13</v>
      </c>
      <c r="AN2" s="788" t="s">
        <v>14</v>
      </c>
      <c r="AO2" s="781" t="s">
        <v>15</v>
      </c>
    </row>
    <row r="3" spans="1:41" ht="15.75" customHeight="1">
      <c r="A3" s="777"/>
      <c r="B3" s="779"/>
      <c r="C3" s="779"/>
      <c r="D3" s="779"/>
      <c r="E3" s="779"/>
      <c r="F3" s="782"/>
      <c r="G3" s="788" t="s">
        <v>16</v>
      </c>
      <c r="H3" s="788" t="s">
        <v>17</v>
      </c>
      <c r="I3" s="781" t="s">
        <v>18</v>
      </c>
      <c r="J3" s="788" t="s">
        <v>19</v>
      </c>
      <c r="K3" s="788" t="s">
        <v>20</v>
      </c>
      <c r="L3" s="777" t="s">
        <v>21</v>
      </c>
      <c r="M3" s="777"/>
      <c r="N3" s="777"/>
      <c r="O3" s="777" t="s">
        <v>22</v>
      </c>
      <c r="P3" s="777"/>
      <c r="Q3" s="777"/>
      <c r="R3" s="777" t="s">
        <v>23</v>
      </c>
      <c r="S3" s="777"/>
      <c r="T3" s="777"/>
      <c r="U3" s="784" t="s">
        <v>24</v>
      </c>
      <c r="V3" s="785"/>
      <c r="W3" s="786"/>
      <c r="X3" s="784" t="s">
        <v>25</v>
      </c>
      <c r="Y3" s="785"/>
      <c r="Z3" s="786"/>
      <c r="AA3" s="781" t="s">
        <v>26</v>
      </c>
      <c r="AB3" s="781" t="s">
        <v>27</v>
      </c>
      <c r="AC3" s="781" t="s">
        <v>28</v>
      </c>
      <c r="AD3" s="781" t="s">
        <v>26</v>
      </c>
      <c r="AE3" s="781" t="s">
        <v>27</v>
      </c>
      <c r="AF3" s="781" t="s">
        <v>28</v>
      </c>
      <c r="AG3" s="781" t="s">
        <v>26</v>
      </c>
      <c r="AH3" s="781" t="s">
        <v>27</v>
      </c>
      <c r="AI3" s="793" t="s">
        <v>28</v>
      </c>
      <c r="AJ3" s="781" t="s">
        <v>26</v>
      </c>
      <c r="AK3" s="781" t="s">
        <v>27</v>
      </c>
      <c r="AL3" s="781" t="s">
        <v>28</v>
      </c>
      <c r="AM3" s="787"/>
      <c r="AN3" s="788"/>
      <c r="AO3" s="782"/>
    </row>
    <row r="4" spans="1:41" ht="43.5" customHeight="1">
      <c r="A4" s="777"/>
      <c r="B4" s="780"/>
      <c r="C4" s="780"/>
      <c r="D4" s="780"/>
      <c r="E4" s="780"/>
      <c r="F4" s="783"/>
      <c r="G4" s="788"/>
      <c r="H4" s="788"/>
      <c r="I4" s="783"/>
      <c r="J4" s="788"/>
      <c r="K4" s="788"/>
      <c r="L4" s="4" t="s">
        <v>26</v>
      </c>
      <c r="M4" s="4" t="s">
        <v>27</v>
      </c>
      <c r="N4" s="4" t="s">
        <v>28</v>
      </c>
      <c r="O4" s="4" t="s">
        <v>26</v>
      </c>
      <c r="P4" s="4" t="s">
        <v>27</v>
      </c>
      <c r="Q4" s="4" t="s">
        <v>28</v>
      </c>
      <c r="R4" s="4" t="s">
        <v>26</v>
      </c>
      <c r="S4" s="4" t="s">
        <v>27</v>
      </c>
      <c r="T4" s="4" t="s">
        <v>28</v>
      </c>
      <c r="U4" s="4" t="s">
        <v>26</v>
      </c>
      <c r="V4" s="4" t="s">
        <v>27</v>
      </c>
      <c r="W4" s="4" t="s">
        <v>28</v>
      </c>
      <c r="X4" s="4" t="s">
        <v>26</v>
      </c>
      <c r="Y4" s="4" t="s">
        <v>27</v>
      </c>
      <c r="Z4" s="5" t="s">
        <v>28</v>
      </c>
      <c r="AA4" s="783"/>
      <c r="AB4" s="783"/>
      <c r="AC4" s="783"/>
      <c r="AD4" s="783"/>
      <c r="AE4" s="783"/>
      <c r="AF4" s="783"/>
      <c r="AG4" s="783"/>
      <c r="AH4" s="783"/>
      <c r="AI4" s="794"/>
      <c r="AJ4" s="783"/>
      <c r="AK4" s="783"/>
      <c r="AL4" s="783"/>
      <c r="AM4" s="787"/>
      <c r="AN4" s="788"/>
      <c r="AO4" s="783"/>
    </row>
    <row r="5" spans="1:41" ht="25.5">
      <c r="A5" s="6"/>
      <c r="B5" s="6">
        <v>1</v>
      </c>
      <c r="C5" s="6">
        <v>2</v>
      </c>
      <c r="D5" s="6">
        <v>3</v>
      </c>
      <c r="E5" s="6">
        <v>4</v>
      </c>
      <c r="F5" s="7">
        <v>5</v>
      </c>
      <c r="G5" s="6">
        <v>6.1</v>
      </c>
      <c r="H5" s="6">
        <v>6.2</v>
      </c>
      <c r="I5" s="6"/>
      <c r="J5" s="6">
        <v>6.3</v>
      </c>
      <c r="K5" s="6">
        <v>6.4</v>
      </c>
      <c r="L5" s="8" t="s">
        <v>29</v>
      </c>
      <c r="M5" s="8" t="s">
        <v>30</v>
      </c>
      <c r="N5" s="9" t="s">
        <v>31</v>
      </c>
      <c r="O5" s="9" t="s">
        <v>32</v>
      </c>
      <c r="P5" s="9" t="s">
        <v>33</v>
      </c>
      <c r="Q5" s="9" t="s">
        <v>34</v>
      </c>
      <c r="R5" s="9" t="s">
        <v>35</v>
      </c>
      <c r="S5" s="9" t="s">
        <v>36</v>
      </c>
      <c r="T5" s="9" t="s">
        <v>37</v>
      </c>
      <c r="U5" s="9" t="s">
        <v>38</v>
      </c>
      <c r="V5" s="9" t="s">
        <v>39</v>
      </c>
      <c r="W5" s="9" t="s">
        <v>40</v>
      </c>
      <c r="X5" s="9" t="s">
        <v>41</v>
      </c>
      <c r="Y5" s="9" t="s">
        <v>42</v>
      </c>
      <c r="Z5" s="10" t="s">
        <v>43</v>
      </c>
      <c r="AA5" s="9"/>
      <c r="AB5" s="9"/>
      <c r="AC5" s="9"/>
      <c r="AD5" s="9"/>
      <c r="AE5" s="9"/>
      <c r="AF5" s="9"/>
      <c r="AG5" s="9"/>
      <c r="AH5" s="9"/>
      <c r="AI5" s="11"/>
      <c r="AJ5" s="9"/>
      <c r="AK5" s="9"/>
      <c r="AL5" s="9"/>
      <c r="AM5" s="6">
        <v>8</v>
      </c>
      <c r="AN5" s="6">
        <v>9</v>
      </c>
      <c r="AO5" s="6">
        <v>10</v>
      </c>
    </row>
    <row r="6" spans="1:41" ht="18" customHeight="1">
      <c r="A6" s="790" t="s">
        <v>44</v>
      </c>
      <c r="B6" s="791"/>
      <c r="C6" s="791"/>
      <c r="D6" s="791"/>
      <c r="E6" s="791"/>
      <c r="F6" s="79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3"/>
      <c r="AJ6" s="12"/>
      <c r="AK6" s="12"/>
      <c r="AL6" s="12"/>
      <c r="AM6" s="12"/>
      <c r="AN6" s="12"/>
      <c r="AO6" s="12"/>
    </row>
    <row r="7" spans="1:41" ht="105">
      <c r="A7" s="14">
        <v>1</v>
      </c>
      <c r="B7" s="15" t="s">
        <v>45</v>
      </c>
      <c r="C7" s="16" t="s">
        <v>46</v>
      </c>
      <c r="D7" s="17" t="s">
        <v>47</v>
      </c>
      <c r="E7" s="18" t="s">
        <v>48</v>
      </c>
      <c r="F7" s="19" t="s">
        <v>49</v>
      </c>
      <c r="G7" s="20">
        <v>1000000</v>
      </c>
      <c r="H7" s="21">
        <v>0</v>
      </c>
      <c r="I7" s="21">
        <f>G7+H7</f>
        <v>1000000</v>
      </c>
      <c r="J7" s="22"/>
      <c r="K7" s="23"/>
      <c r="L7" s="24"/>
      <c r="M7" s="24"/>
      <c r="N7" s="22"/>
      <c r="O7" s="24"/>
      <c r="P7" s="24"/>
      <c r="Q7" s="25"/>
      <c r="R7" s="26"/>
      <c r="S7" s="26"/>
      <c r="T7" s="22"/>
      <c r="U7" s="22"/>
      <c r="V7" s="22"/>
      <c r="W7" s="27"/>
      <c r="X7" s="27"/>
      <c r="Y7" s="27"/>
      <c r="Z7" s="28"/>
      <c r="AA7" s="29" t="s">
        <v>50</v>
      </c>
      <c r="AB7" s="29" t="s">
        <v>51</v>
      </c>
      <c r="AC7" s="30"/>
      <c r="AD7" s="31"/>
      <c r="AE7" s="6"/>
      <c r="AF7" s="32"/>
      <c r="AG7" s="9"/>
      <c r="AI7" s="11"/>
      <c r="AJ7" s="9"/>
      <c r="AK7" s="9"/>
      <c r="AL7" s="9"/>
      <c r="AM7" s="9"/>
      <c r="AN7" s="9"/>
      <c r="AO7" s="32" t="s">
        <v>52</v>
      </c>
    </row>
    <row r="8" spans="1:41" ht="105">
      <c r="A8" s="14">
        <v>2</v>
      </c>
      <c r="B8" s="15" t="s">
        <v>45</v>
      </c>
      <c r="C8" s="16" t="s">
        <v>46</v>
      </c>
      <c r="D8" s="17" t="s">
        <v>53</v>
      </c>
      <c r="E8" s="18" t="s">
        <v>54</v>
      </c>
      <c r="F8" s="19" t="s">
        <v>49</v>
      </c>
      <c r="G8" s="21">
        <v>1000000</v>
      </c>
      <c r="H8" s="21">
        <v>0</v>
      </c>
      <c r="I8" s="21">
        <f t="shared" ref="I8:I33" si="0">G8+H8</f>
        <v>1000000</v>
      </c>
      <c r="J8" s="22"/>
      <c r="K8" s="23"/>
      <c r="L8" s="24"/>
      <c r="M8" s="24"/>
      <c r="N8" s="22"/>
      <c r="O8" s="24"/>
      <c r="P8" s="24"/>
      <c r="Q8" s="25"/>
      <c r="R8" s="26"/>
      <c r="S8" s="26"/>
      <c r="T8" s="22"/>
      <c r="U8" s="22"/>
      <c r="V8" s="22"/>
      <c r="W8" s="27"/>
      <c r="X8" s="27"/>
      <c r="Y8" s="27"/>
      <c r="Z8" s="28"/>
      <c r="AA8" s="29" t="s">
        <v>50</v>
      </c>
      <c r="AB8" s="29" t="s">
        <v>51</v>
      </c>
      <c r="AC8" s="30"/>
      <c r="AD8" s="31"/>
      <c r="AE8" s="6"/>
      <c r="AF8" s="18"/>
      <c r="AG8" s="9"/>
      <c r="AH8" s="9"/>
      <c r="AI8" s="11"/>
      <c r="AJ8" s="9"/>
      <c r="AK8" s="9"/>
      <c r="AL8" s="9"/>
      <c r="AM8" s="9"/>
      <c r="AN8" s="9"/>
      <c r="AO8" s="18" t="s">
        <v>55</v>
      </c>
    </row>
    <row r="9" spans="1:41" ht="135">
      <c r="A9" s="14">
        <v>3</v>
      </c>
      <c r="B9" s="15" t="s">
        <v>45</v>
      </c>
      <c r="C9" s="33" t="s">
        <v>56</v>
      </c>
      <c r="D9" s="17" t="s">
        <v>57</v>
      </c>
      <c r="E9" s="18" t="s">
        <v>58</v>
      </c>
      <c r="F9" s="19" t="s">
        <v>49</v>
      </c>
      <c r="G9" s="21">
        <v>800000</v>
      </c>
      <c r="H9" s="21">
        <v>0</v>
      </c>
      <c r="I9" s="21">
        <f t="shared" si="0"/>
        <v>800000</v>
      </c>
      <c r="J9" s="22"/>
      <c r="K9" s="23"/>
      <c r="L9" s="24"/>
      <c r="M9" s="24"/>
      <c r="N9" s="22"/>
      <c r="O9" s="24"/>
      <c r="P9" s="24"/>
      <c r="Q9" s="25"/>
      <c r="R9" s="26"/>
      <c r="S9" s="26"/>
      <c r="T9" s="22"/>
      <c r="U9" s="22"/>
      <c r="V9" s="22"/>
      <c r="W9" s="27"/>
      <c r="X9" s="27"/>
      <c r="Y9" s="27"/>
      <c r="Z9" s="28"/>
      <c r="AA9" s="29" t="s">
        <v>50</v>
      </c>
      <c r="AB9" s="29" t="s">
        <v>51</v>
      </c>
      <c r="AC9" s="30"/>
      <c r="AD9" s="31"/>
      <c r="AE9" s="6"/>
      <c r="AF9" s="18"/>
      <c r="AG9" s="9"/>
      <c r="AH9" s="9"/>
      <c r="AI9" s="11"/>
      <c r="AJ9" s="9"/>
      <c r="AK9" s="9"/>
      <c r="AL9" s="9"/>
      <c r="AM9" s="9"/>
      <c r="AN9" s="9"/>
      <c r="AO9" s="18" t="s">
        <v>59</v>
      </c>
    </row>
    <row r="10" spans="1:41" ht="135">
      <c r="A10" s="14">
        <v>4</v>
      </c>
      <c r="B10" s="15" t="s">
        <v>45</v>
      </c>
      <c r="C10" s="33" t="s">
        <v>56</v>
      </c>
      <c r="D10" s="17" t="s">
        <v>60</v>
      </c>
      <c r="E10" s="34" t="s">
        <v>61</v>
      </c>
      <c r="F10" s="19" t="s">
        <v>49</v>
      </c>
      <c r="G10" s="21">
        <v>229042</v>
      </c>
      <c r="H10" s="21">
        <v>0</v>
      </c>
      <c r="I10" s="21">
        <f t="shared" si="0"/>
        <v>229042</v>
      </c>
      <c r="J10" s="22"/>
      <c r="K10" s="23"/>
      <c r="L10" s="24"/>
      <c r="M10" s="24"/>
      <c r="N10" s="22"/>
      <c r="O10" s="24"/>
      <c r="P10" s="24"/>
      <c r="Q10" s="25"/>
      <c r="R10" s="26"/>
      <c r="S10" s="26"/>
      <c r="T10" s="22"/>
      <c r="U10" s="22"/>
      <c r="V10" s="22"/>
      <c r="W10" s="27"/>
      <c r="X10" s="27"/>
      <c r="Y10" s="27"/>
      <c r="Z10" s="28"/>
      <c r="AA10" s="29" t="s">
        <v>50</v>
      </c>
      <c r="AB10" s="29" t="s">
        <v>51</v>
      </c>
      <c r="AC10" s="30"/>
      <c r="AD10" s="31"/>
      <c r="AE10" s="6"/>
      <c r="AF10" s="32"/>
      <c r="AG10" s="9"/>
      <c r="AH10" s="9"/>
      <c r="AI10" s="11"/>
      <c r="AJ10" s="9"/>
      <c r="AK10" s="9"/>
      <c r="AL10" s="9"/>
      <c r="AM10" s="9"/>
      <c r="AN10" s="9"/>
      <c r="AO10" s="32" t="s">
        <v>58</v>
      </c>
    </row>
    <row r="11" spans="1:41" ht="135">
      <c r="A11" s="14">
        <v>5</v>
      </c>
      <c r="B11" s="15" t="s">
        <v>45</v>
      </c>
      <c r="C11" s="33" t="s">
        <v>56</v>
      </c>
      <c r="D11" s="17" t="s">
        <v>62</v>
      </c>
      <c r="E11" s="34" t="s">
        <v>61</v>
      </c>
      <c r="F11" s="19" t="s">
        <v>49</v>
      </c>
      <c r="G11" s="21">
        <v>211000</v>
      </c>
      <c r="H11" s="21">
        <v>0</v>
      </c>
      <c r="I11" s="21">
        <f t="shared" si="0"/>
        <v>211000</v>
      </c>
      <c r="J11" s="22"/>
      <c r="K11" s="23"/>
      <c r="L11" s="24"/>
      <c r="M11" s="24"/>
      <c r="N11" s="22"/>
      <c r="O11" s="24"/>
      <c r="P11" s="24"/>
      <c r="Q11" s="25"/>
      <c r="R11" s="26"/>
      <c r="S11" s="26"/>
      <c r="T11" s="22"/>
      <c r="U11" s="22"/>
      <c r="V11" s="22"/>
      <c r="W11" s="27"/>
      <c r="X11" s="27"/>
      <c r="Y11" s="27"/>
      <c r="Z11" s="28"/>
      <c r="AA11" s="29" t="s">
        <v>50</v>
      </c>
      <c r="AB11" s="29" t="s">
        <v>51</v>
      </c>
      <c r="AC11" s="30"/>
      <c r="AD11" s="31"/>
      <c r="AE11" s="6"/>
      <c r="AF11" s="32"/>
      <c r="AG11" s="9"/>
      <c r="AH11" s="9"/>
      <c r="AI11" s="11"/>
      <c r="AJ11" s="9"/>
      <c r="AK11" s="9"/>
      <c r="AL11" s="9"/>
      <c r="AM11" s="9"/>
      <c r="AN11" s="9"/>
      <c r="AO11" s="32" t="s">
        <v>58</v>
      </c>
    </row>
    <row r="12" spans="1:41" ht="135">
      <c r="A12" s="14">
        <v>6</v>
      </c>
      <c r="B12" s="15" t="s">
        <v>45</v>
      </c>
      <c r="C12" s="33" t="s">
        <v>56</v>
      </c>
      <c r="D12" s="17" t="s">
        <v>63</v>
      </c>
      <c r="E12" s="34" t="s">
        <v>61</v>
      </c>
      <c r="F12" s="19" t="s">
        <v>49</v>
      </c>
      <c r="G12" s="21">
        <v>113927</v>
      </c>
      <c r="H12" s="21">
        <v>0</v>
      </c>
      <c r="I12" s="21">
        <f t="shared" si="0"/>
        <v>113927</v>
      </c>
      <c r="J12" s="22"/>
      <c r="K12" s="23"/>
      <c r="L12" s="24"/>
      <c r="M12" s="24"/>
      <c r="N12" s="22"/>
      <c r="O12" s="24"/>
      <c r="P12" s="24"/>
      <c r="Q12" s="25"/>
      <c r="R12" s="26"/>
      <c r="S12" s="26"/>
      <c r="T12" s="22"/>
      <c r="U12" s="22"/>
      <c r="V12" s="22"/>
      <c r="W12" s="27"/>
      <c r="X12" s="27"/>
      <c r="Y12" s="27"/>
      <c r="Z12" s="28"/>
      <c r="AA12" s="29" t="s">
        <v>50</v>
      </c>
      <c r="AB12" s="29" t="s">
        <v>51</v>
      </c>
      <c r="AC12" s="30"/>
      <c r="AD12" s="31"/>
      <c r="AE12" s="6"/>
      <c r="AF12" s="32"/>
      <c r="AG12" s="9"/>
      <c r="AH12" s="9"/>
      <c r="AI12" s="11"/>
      <c r="AJ12" s="9"/>
      <c r="AK12" s="9"/>
      <c r="AL12" s="9"/>
      <c r="AM12" s="9"/>
      <c r="AN12" s="9"/>
      <c r="AO12" s="32" t="s">
        <v>58</v>
      </c>
    </row>
    <row r="13" spans="1:41" ht="135">
      <c r="A13" s="14">
        <v>7</v>
      </c>
      <c r="B13" s="15" t="s">
        <v>45</v>
      </c>
      <c r="C13" s="33" t="s">
        <v>56</v>
      </c>
      <c r="D13" s="17" t="s">
        <v>64</v>
      </c>
      <c r="E13" s="34" t="s">
        <v>61</v>
      </c>
      <c r="F13" s="19" t="s">
        <v>49</v>
      </c>
      <c r="G13" s="21">
        <v>614219</v>
      </c>
      <c r="H13" s="21">
        <v>0</v>
      </c>
      <c r="I13" s="21">
        <f t="shared" si="0"/>
        <v>614219</v>
      </c>
      <c r="J13" s="22"/>
      <c r="K13" s="23"/>
      <c r="L13" s="24"/>
      <c r="M13" s="24"/>
      <c r="N13" s="22"/>
      <c r="O13" s="24"/>
      <c r="P13" s="24"/>
      <c r="Q13" s="25"/>
      <c r="R13" s="26"/>
      <c r="S13" s="26"/>
      <c r="T13" s="22"/>
      <c r="U13" s="22"/>
      <c r="V13" s="22"/>
      <c r="W13" s="27"/>
      <c r="X13" s="27"/>
      <c r="Y13" s="27"/>
      <c r="Z13" s="28"/>
      <c r="AA13" s="29" t="s">
        <v>50</v>
      </c>
      <c r="AB13" s="29" t="s">
        <v>51</v>
      </c>
      <c r="AC13" s="30"/>
      <c r="AD13" s="31"/>
      <c r="AE13" s="6"/>
      <c r="AF13" s="32"/>
      <c r="AG13" s="9"/>
      <c r="AH13" s="9"/>
      <c r="AI13" s="11"/>
      <c r="AJ13" s="9"/>
      <c r="AK13" s="9"/>
      <c r="AL13" s="9"/>
      <c r="AM13" s="9"/>
      <c r="AN13" s="9"/>
      <c r="AO13" s="32" t="s">
        <v>58</v>
      </c>
    </row>
    <row r="14" spans="1:41" ht="135">
      <c r="A14" s="14">
        <v>8</v>
      </c>
      <c r="B14" s="15" t="s">
        <v>45</v>
      </c>
      <c r="C14" s="33" t="s">
        <v>56</v>
      </c>
      <c r="D14" s="17" t="s">
        <v>65</v>
      </c>
      <c r="E14" s="34" t="s">
        <v>61</v>
      </c>
      <c r="F14" s="19" t="s">
        <v>49</v>
      </c>
      <c r="G14" s="21">
        <v>862417</v>
      </c>
      <c r="H14" s="21">
        <v>0</v>
      </c>
      <c r="I14" s="21">
        <f t="shared" si="0"/>
        <v>862417</v>
      </c>
      <c r="J14" s="22"/>
      <c r="K14" s="23"/>
      <c r="L14" s="24"/>
      <c r="M14" s="24"/>
      <c r="N14" s="22"/>
      <c r="O14" s="24"/>
      <c r="P14" s="24"/>
      <c r="Q14" s="25"/>
      <c r="R14" s="26"/>
      <c r="S14" s="26"/>
      <c r="T14" s="22"/>
      <c r="U14" s="22"/>
      <c r="V14" s="22"/>
      <c r="W14" s="27"/>
      <c r="X14" s="27"/>
      <c r="Y14" s="27"/>
      <c r="Z14" s="28"/>
      <c r="AA14" s="29" t="s">
        <v>50</v>
      </c>
      <c r="AB14" s="29" t="s">
        <v>51</v>
      </c>
      <c r="AC14" s="30"/>
      <c r="AD14" s="31"/>
      <c r="AE14" s="6"/>
      <c r="AF14" s="32"/>
      <c r="AG14" s="9"/>
      <c r="AH14" s="9"/>
      <c r="AI14" s="11"/>
      <c r="AJ14" s="9"/>
      <c r="AK14" s="9"/>
      <c r="AL14" s="9"/>
      <c r="AM14" s="9"/>
      <c r="AN14" s="9"/>
      <c r="AO14" s="32" t="s">
        <v>58</v>
      </c>
    </row>
    <row r="15" spans="1:41" ht="135">
      <c r="A15" s="14">
        <v>9</v>
      </c>
      <c r="B15" s="15" t="s">
        <v>45</v>
      </c>
      <c r="C15" s="33" t="s">
        <v>56</v>
      </c>
      <c r="D15" s="17" t="s">
        <v>66</v>
      </c>
      <c r="E15" s="34" t="s">
        <v>61</v>
      </c>
      <c r="F15" s="19" t="s">
        <v>49</v>
      </c>
      <c r="G15" s="21">
        <v>623452</v>
      </c>
      <c r="H15" s="21">
        <v>0</v>
      </c>
      <c r="I15" s="21">
        <f t="shared" si="0"/>
        <v>623452</v>
      </c>
      <c r="J15" s="22"/>
      <c r="K15" s="23"/>
      <c r="L15" s="24"/>
      <c r="M15" s="24"/>
      <c r="N15" s="22"/>
      <c r="O15" s="24"/>
      <c r="P15" s="24"/>
      <c r="Q15" s="25"/>
      <c r="R15" s="26"/>
      <c r="S15" s="26"/>
      <c r="T15" s="22"/>
      <c r="U15" s="22"/>
      <c r="V15" s="22"/>
      <c r="W15" s="27"/>
      <c r="X15" s="27"/>
      <c r="Y15" s="27"/>
      <c r="Z15" s="28"/>
      <c r="AA15" s="29" t="s">
        <v>50</v>
      </c>
      <c r="AB15" s="29" t="s">
        <v>51</v>
      </c>
      <c r="AC15" s="30"/>
      <c r="AD15" s="31"/>
      <c r="AE15" s="6"/>
      <c r="AF15" s="32"/>
      <c r="AG15" s="9"/>
      <c r="AH15" s="9"/>
      <c r="AI15" s="11"/>
      <c r="AJ15" s="9"/>
      <c r="AK15" s="9"/>
      <c r="AL15" s="9"/>
      <c r="AM15" s="9"/>
      <c r="AN15" s="9"/>
      <c r="AO15" s="32" t="s">
        <v>58</v>
      </c>
    </row>
    <row r="16" spans="1:41" ht="135">
      <c r="A16" s="14">
        <v>10</v>
      </c>
      <c r="B16" s="15" t="s">
        <v>45</v>
      </c>
      <c r="C16" s="33" t="s">
        <v>56</v>
      </c>
      <c r="D16" s="17" t="s">
        <v>67</v>
      </c>
      <c r="E16" s="34" t="s">
        <v>61</v>
      </c>
      <c r="F16" s="19" t="s">
        <v>49</v>
      </c>
      <c r="G16" s="21">
        <v>433322</v>
      </c>
      <c r="H16" s="21">
        <v>0</v>
      </c>
      <c r="I16" s="21">
        <f t="shared" si="0"/>
        <v>433322</v>
      </c>
      <c r="J16" s="22"/>
      <c r="K16" s="23"/>
      <c r="L16" s="24"/>
      <c r="M16" s="24"/>
      <c r="N16" s="22"/>
      <c r="O16" s="24"/>
      <c r="P16" s="24"/>
      <c r="Q16" s="25"/>
      <c r="R16" s="26"/>
      <c r="S16" s="26"/>
      <c r="T16" s="22"/>
      <c r="U16" s="22"/>
      <c r="V16" s="22"/>
      <c r="W16" s="27"/>
      <c r="X16" s="27"/>
      <c r="Y16" s="27"/>
      <c r="Z16" s="28"/>
      <c r="AA16" s="29" t="s">
        <v>50</v>
      </c>
      <c r="AB16" s="29" t="s">
        <v>51</v>
      </c>
      <c r="AC16" s="30"/>
      <c r="AD16" s="31"/>
      <c r="AE16" s="6"/>
      <c r="AF16" s="32"/>
      <c r="AG16" s="9"/>
      <c r="AH16" s="9"/>
      <c r="AI16" s="11"/>
      <c r="AJ16" s="9"/>
      <c r="AK16" s="9"/>
      <c r="AL16" s="9"/>
      <c r="AM16" s="9"/>
      <c r="AN16" s="9"/>
      <c r="AO16" s="32" t="s">
        <v>58</v>
      </c>
    </row>
    <row r="17" spans="1:41" ht="135">
      <c r="A17" s="14">
        <v>11</v>
      </c>
      <c r="B17" s="15" t="s">
        <v>45</v>
      </c>
      <c r="C17" s="33" t="s">
        <v>56</v>
      </c>
      <c r="D17" s="17" t="s">
        <v>68</v>
      </c>
      <c r="E17" s="34" t="s">
        <v>61</v>
      </c>
      <c r="F17" s="19" t="s">
        <v>49</v>
      </c>
      <c r="G17" s="21">
        <v>907683</v>
      </c>
      <c r="H17" s="21">
        <v>0</v>
      </c>
      <c r="I17" s="21">
        <f t="shared" si="0"/>
        <v>907683</v>
      </c>
      <c r="J17" s="22"/>
      <c r="K17" s="23"/>
      <c r="L17" s="24"/>
      <c r="M17" s="24"/>
      <c r="N17" s="22"/>
      <c r="O17" s="24"/>
      <c r="P17" s="24"/>
      <c r="Q17" s="25"/>
      <c r="R17" s="26"/>
      <c r="S17" s="26"/>
      <c r="T17" s="22"/>
      <c r="U17" s="22"/>
      <c r="V17" s="22"/>
      <c r="W17" s="27"/>
      <c r="X17" s="27"/>
      <c r="Y17" s="27"/>
      <c r="Z17" s="28"/>
      <c r="AA17" s="29" t="s">
        <v>50</v>
      </c>
      <c r="AB17" s="29" t="s">
        <v>51</v>
      </c>
      <c r="AC17" s="30"/>
      <c r="AD17" s="31"/>
      <c r="AE17" s="6"/>
      <c r="AF17" s="32"/>
      <c r="AG17" s="9"/>
      <c r="AH17" s="9"/>
      <c r="AI17" s="11"/>
      <c r="AJ17" s="9"/>
      <c r="AK17" s="9"/>
      <c r="AL17" s="9"/>
      <c r="AM17" s="9"/>
      <c r="AN17" s="9"/>
      <c r="AO17" s="32" t="s">
        <v>58</v>
      </c>
    </row>
    <row r="18" spans="1:41" ht="135">
      <c r="A18" s="14">
        <v>12</v>
      </c>
      <c r="B18" s="15" t="s">
        <v>45</v>
      </c>
      <c r="C18" s="33" t="s">
        <v>56</v>
      </c>
      <c r="D18" s="17" t="s">
        <v>69</v>
      </c>
      <c r="E18" s="34" t="s">
        <v>61</v>
      </c>
      <c r="F18" s="19" t="s">
        <v>49</v>
      </c>
      <c r="G18" s="21">
        <v>399972</v>
      </c>
      <c r="H18" s="21">
        <v>0</v>
      </c>
      <c r="I18" s="21">
        <f t="shared" si="0"/>
        <v>399972</v>
      </c>
      <c r="J18" s="22"/>
      <c r="K18" s="23"/>
      <c r="L18" s="24"/>
      <c r="M18" s="24"/>
      <c r="N18" s="22"/>
      <c r="O18" s="24"/>
      <c r="P18" s="24"/>
      <c r="Q18" s="25"/>
      <c r="R18" s="26"/>
      <c r="S18" s="26"/>
      <c r="T18" s="22"/>
      <c r="U18" s="22"/>
      <c r="V18" s="22"/>
      <c r="W18" s="27"/>
      <c r="X18" s="27"/>
      <c r="Y18" s="27"/>
      <c r="Z18" s="28"/>
      <c r="AA18" s="29" t="s">
        <v>50</v>
      </c>
      <c r="AB18" s="29" t="s">
        <v>51</v>
      </c>
      <c r="AC18" s="30"/>
      <c r="AD18" s="31"/>
      <c r="AE18" s="6"/>
      <c r="AF18" s="32"/>
      <c r="AG18" s="9"/>
      <c r="AH18" s="9"/>
      <c r="AI18" s="11"/>
      <c r="AJ18" s="9"/>
      <c r="AK18" s="9"/>
      <c r="AL18" s="9"/>
      <c r="AM18" s="9"/>
      <c r="AN18" s="9"/>
      <c r="AO18" s="32" t="s">
        <v>58</v>
      </c>
    </row>
    <row r="19" spans="1:41" ht="135">
      <c r="A19" s="14">
        <v>13</v>
      </c>
      <c r="B19" s="15" t="s">
        <v>45</v>
      </c>
      <c r="C19" s="33" t="s">
        <v>56</v>
      </c>
      <c r="D19" s="17" t="s">
        <v>70</v>
      </c>
      <c r="E19" s="34" t="s">
        <v>61</v>
      </c>
      <c r="F19" s="19" t="s">
        <v>49</v>
      </c>
      <c r="G19" s="21">
        <v>692835</v>
      </c>
      <c r="H19" s="21">
        <v>0</v>
      </c>
      <c r="I19" s="21">
        <f t="shared" si="0"/>
        <v>692835</v>
      </c>
      <c r="J19" s="22"/>
      <c r="K19" s="23"/>
      <c r="L19" s="24"/>
      <c r="M19" s="24"/>
      <c r="N19" s="22"/>
      <c r="O19" s="24"/>
      <c r="P19" s="24"/>
      <c r="Q19" s="25"/>
      <c r="R19" s="26"/>
      <c r="S19" s="26"/>
      <c r="T19" s="22"/>
      <c r="U19" s="22"/>
      <c r="V19" s="22"/>
      <c r="W19" s="27"/>
      <c r="X19" s="27"/>
      <c r="Y19" s="27"/>
      <c r="Z19" s="28"/>
      <c r="AA19" s="29" t="s">
        <v>50</v>
      </c>
      <c r="AB19" s="29" t="s">
        <v>51</v>
      </c>
      <c r="AC19" s="30"/>
      <c r="AD19" s="31"/>
      <c r="AE19" s="6"/>
      <c r="AF19" s="32"/>
      <c r="AG19" s="9"/>
      <c r="AH19" s="9"/>
      <c r="AI19" s="11"/>
      <c r="AJ19" s="9"/>
      <c r="AK19" s="9"/>
      <c r="AL19" s="9"/>
      <c r="AM19" s="9"/>
      <c r="AN19" s="9"/>
      <c r="AO19" s="32" t="s">
        <v>58</v>
      </c>
    </row>
    <row r="20" spans="1:41" ht="135">
      <c r="A20" s="14">
        <v>14</v>
      </c>
      <c r="B20" s="15" t="s">
        <v>45</v>
      </c>
      <c r="C20" s="33" t="s">
        <v>56</v>
      </c>
      <c r="D20" s="17" t="s">
        <v>71</v>
      </c>
      <c r="E20" s="34" t="s">
        <v>61</v>
      </c>
      <c r="F20" s="19" t="s">
        <v>49</v>
      </c>
      <c r="G20" s="21">
        <v>963344</v>
      </c>
      <c r="H20" s="21">
        <v>0</v>
      </c>
      <c r="I20" s="21">
        <f t="shared" si="0"/>
        <v>963344</v>
      </c>
      <c r="J20" s="22"/>
      <c r="K20" s="23"/>
      <c r="L20" s="24"/>
      <c r="M20" s="24"/>
      <c r="N20" s="22"/>
      <c r="O20" s="24"/>
      <c r="P20" s="24"/>
      <c r="Q20" s="25"/>
      <c r="R20" s="26"/>
      <c r="S20" s="26"/>
      <c r="T20" s="22"/>
      <c r="U20" s="22"/>
      <c r="V20" s="22"/>
      <c r="W20" s="27"/>
      <c r="X20" s="27"/>
      <c r="Y20" s="27"/>
      <c r="Z20" s="28"/>
      <c r="AA20" s="29" t="s">
        <v>50</v>
      </c>
      <c r="AB20" s="29" t="s">
        <v>51</v>
      </c>
      <c r="AC20" s="30"/>
      <c r="AD20" s="31"/>
      <c r="AE20" s="6"/>
      <c r="AF20" s="32"/>
      <c r="AG20" s="9"/>
      <c r="AH20" s="9"/>
      <c r="AI20" s="11"/>
      <c r="AJ20" s="9"/>
      <c r="AK20" s="9"/>
      <c r="AL20" s="9"/>
      <c r="AM20" s="9"/>
      <c r="AN20" s="9"/>
      <c r="AO20" s="32" t="s">
        <v>58</v>
      </c>
    </row>
    <row r="21" spans="1:41" ht="135">
      <c r="A21" s="14">
        <v>15</v>
      </c>
      <c r="B21" s="15" t="s">
        <v>45</v>
      </c>
      <c r="C21" s="33" t="s">
        <v>56</v>
      </c>
      <c r="D21" s="17" t="s">
        <v>72</v>
      </c>
      <c r="E21" s="34" t="s">
        <v>61</v>
      </c>
      <c r="F21" s="19" t="s">
        <v>49</v>
      </c>
      <c r="G21" s="21">
        <v>138542</v>
      </c>
      <c r="H21" s="21">
        <v>0</v>
      </c>
      <c r="I21" s="21">
        <f t="shared" si="0"/>
        <v>138542</v>
      </c>
      <c r="J21" s="22"/>
      <c r="K21" s="23"/>
      <c r="L21" s="24"/>
      <c r="M21" s="24"/>
      <c r="N21" s="22"/>
      <c r="O21" s="24"/>
      <c r="P21" s="24"/>
      <c r="Q21" s="25"/>
      <c r="R21" s="26"/>
      <c r="S21" s="26"/>
      <c r="T21" s="22"/>
      <c r="U21" s="22"/>
      <c r="V21" s="22"/>
      <c r="W21" s="27"/>
      <c r="X21" s="27"/>
      <c r="Y21" s="27"/>
      <c r="Z21" s="28"/>
      <c r="AA21" s="29" t="s">
        <v>50</v>
      </c>
      <c r="AB21" s="29" t="s">
        <v>51</v>
      </c>
      <c r="AC21" s="30"/>
      <c r="AD21" s="31"/>
      <c r="AE21" s="6"/>
      <c r="AF21" s="32"/>
      <c r="AG21" s="9"/>
      <c r="AH21" s="9"/>
      <c r="AI21" s="11"/>
      <c r="AJ21" s="9"/>
      <c r="AK21" s="9"/>
      <c r="AL21" s="9"/>
      <c r="AM21" s="9"/>
      <c r="AN21" s="9"/>
      <c r="AO21" s="32" t="s">
        <v>58</v>
      </c>
    </row>
    <row r="22" spans="1:41" ht="135">
      <c r="A22" s="14">
        <v>16</v>
      </c>
      <c r="B22" s="15" t="s">
        <v>45</v>
      </c>
      <c r="C22" s="33" t="s">
        <v>56</v>
      </c>
      <c r="D22" s="17" t="s">
        <v>73</v>
      </c>
      <c r="E22" s="34" t="s">
        <v>61</v>
      </c>
      <c r="F22" s="19" t="s">
        <v>49</v>
      </c>
      <c r="G22" s="21">
        <v>1108290</v>
      </c>
      <c r="H22" s="21">
        <v>0</v>
      </c>
      <c r="I22" s="21">
        <f t="shared" si="0"/>
        <v>1108290</v>
      </c>
      <c r="J22" s="22"/>
      <c r="K22" s="23"/>
      <c r="L22" s="24"/>
      <c r="M22" s="24"/>
      <c r="N22" s="22"/>
      <c r="O22" s="24"/>
      <c r="P22" s="24"/>
      <c r="Q22" s="25"/>
      <c r="R22" s="26"/>
      <c r="S22" s="26"/>
      <c r="T22" s="22"/>
      <c r="U22" s="22"/>
      <c r="V22" s="22"/>
      <c r="W22" s="27"/>
      <c r="X22" s="27"/>
      <c r="Y22" s="27"/>
      <c r="Z22" s="28"/>
      <c r="AA22" s="29" t="s">
        <v>50</v>
      </c>
      <c r="AB22" s="29" t="s">
        <v>51</v>
      </c>
      <c r="AC22" s="30"/>
      <c r="AD22" s="31"/>
      <c r="AE22" s="6"/>
      <c r="AF22" s="32"/>
      <c r="AG22" s="9"/>
      <c r="AH22" s="9"/>
      <c r="AI22" s="11"/>
      <c r="AJ22" s="9"/>
      <c r="AK22" s="9"/>
      <c r="AL22" s="9"/>
      <c r="AM22" s="9"/>
      <c r="AN22" s="9"/>
      <c r="AO22" s="32" t="s">
        <v>58</v>
      </c>
    </row>
    <row r="23" spans="1:41" ht="135">
      <c r="A23" s="14">
        <v>17</v>
      </c>
      <c r="B23" s="15" t="s">
        <v>45</v>
      </c>
      <c r="C23" s="33" t="s">
        <v>56</v>
      </c>
      <c r="D23" s="17" t="s">
        <v>74</v>
      </c>
      <c r="E23" s="34" t="s">
        <v>61</v>
      </c>
      <c r="F23" s="19" t="s">
        <v>49</v>
      </c>
      <c r="G23" s="21">
        <v>680897</v>
      </c>
      <c r="H23" s="21">
        <v>0</v>
      </c>
      <c r="I23" s="21">
        <f t="shared" si="0"/>
        <v>680897</v>
      </c>
      <c r="J23" s="22"/>
      <c r="K23" s="23"/>
      <c r="L23" s="24"/>
      <c r="M23" s="24"/>
      <c r="N23" s="22"/>
      <c r="O23" s="24"/>
      <c r="P23" s="24"/>
      <c r="Q23" s="25"/>
      <c r="R23" s="26"/>
      <c r="S23" s="26"/>
      <c r="T23" s="22"/>
      <c r="U23" s="22"/>
      <c r="V23" s="22"/>
      <c r="W23" s="27"/>
      <c r="X23" s="27"/>
      <c r="Y23" s="27"/>
      <c r="Z23" s="28"/>
      <c r="AA23" s="29" t="s">
        <v>50</v>
      </c>
      <c r="AB23" s="29" t="s">
        <v>51</v>
      </c>
      <c r="AC23" s="30"/>
      <c r="AD23" s="31"/>
      <c r="AE23" s="6"/>
      <c r="AF23" s="32"/>
      <c r="AG23" s="9"/>
      <c r="AH23" s="9"/>
      <c r="AI23" s="11"/>
      <c r="AJ23" s="9"/>
      <c r="AK23" s="9"/>
      <c r="AL23" s="9"/>
      <c r="AM23" s="9"/>
      <c r="AN23" s="9"/>
      <c r="AO23" s="32" t="s">
        <v>58</v>
      </c>
    </row>
    <row r="24" spans="1:41" ht="135">
      <c r="A24" s="14">
        <v>18</v>
      </c>
      <c r="B24" s="15" t="s">
        <v>45</v>
      </c>
      <c r="C24" s="33" t="s">
        <v>56</v>
      </c>
      <c r="D24" s="17" t="s">
        <v>75</v>
      </c>
      <c r="E24" s="34" t="s">
        <v>61</v>
      </c>
      <c r="F24" s="19" t="s">
        <v>49</v>
      </c>
      <c r="G24" s="21">
        <v>311118</v>
      </c>
      <c r="H24" s="21">
        <v>0</v>
      </c>
      <c r="I24" s="21">
        <f t="shared" si="0"/>
        <v>311118</v>
      </c>
      <c r="J24" s="22"/>
      <c r="K24" s="23"/>
      <c r="L24" s="24"/>
      <c r="M24" s="24"/>
      <c r="N24" s="22"/>
      <c r="O24" s="24"/>
      <c r="P24" s="24"/>
      <c r="Q24" s="25"/>
      <c r="R24" s="26"/>
      <c r="S24" s="26"/>
      <c r="T24" s="22"/>
      <c r="U24" s="22"/>
      <c r="V24" s="22"/>
      <c r="W24" s="27"/>
      <c r="X24" s="27"/>
      <c r="Y24" s="27"/>
      <c r="Z24" s="28"/>
      <c r="AA24" s="29" t="s">
        <v>50</v>
      </c>
      <c r="AB24" s="29" t="s">
        <v>51</v>
      </c>
      <c r="AC24" s="30"/>
      <c r="AD24" s="31"/>
      <c r="AE24" s="6"/>
      <c r="AF24" s="32"/>
      <c r="AG24" s="9"/>
      <c r="AH24" s="9"/>
      <c r="AI24" s="11"/>
      <c r="AJ24" s="9"/>
      <c r="AK24" s="9"/>
      <c r="AL24" s="9"/>
      <c r="AM24" s="9"/>
      <c r="AN24" s="9"/>
      <c r="AO24" s="32" t="s">
        <v>58</v>
      </c>
    </row>
    <row r="25" spans="1:41" ht="135">
      <c r="A25" s="14">
        <v>19</v>
      </c>
      <c r="B25" s="15" t="s">
        <v>45</v>
      </c>
      <c r="C25" s="33" t="s">
        <v>56</v>
      </c>
      <c r="D25" s="35" t="s">
        <v>76</v>
      </c>
      <c r="E25" s="34" t="s">
        <v>61</v>
      </c>
      <c r="F25" s="19" t="s">
        <v>49</v>
      </c>
      <c r="G25" s="21">
        <v>264493</v>
      </c>
      <c r="H25" s="21">
        <v>0</v>
      </c>
      <c r="I25" s="21">
        <f t="shared" si="0"/>
        <v>264493</v>
      </c>
      <c r="J25" s="22"/>
      <c r="K25" s="23"/>
      <c r="L25" s="24"/>
      <c r="M25" s="24"/>
      <c r="N25" s="22"/>
      <c r="O25" s="24"/>
      <c r="P25" s="24"/>
      <c r="Q25" s="25"/>
      <c r="R25" s="26"/>
      <c r="S25" s="26"/>
      <c r="T25" s="22"/>
      <c r="U25" s="22"/>
      <c r="V25" s="22"/>
      <c r="W25" s="27"/>
      <c r="X25" s="27"/>
      <c r="Y25" s="27"/>
      <c r="Z25" s="28"/>
      <c r="AA25" s="29" t="s">
        <v>50</v>
      </c>
      <c r="AB25" s="29" t="s">
        <v>51</v>
      </c>
      <c r="AC25" s="30"/>
      <c r="AD25" s="31"/>
      <c r="AE25" s="6"/>
      <c r="AF25" s="32"/>
      <c r="AG25" s="9"/>
      <c r="AH25" s="9"/>
      <c r="AI25" s="11"/>
      <c r="AJ25" s="9"/>
      <c r="AK25" s="9"/>
      <c r="AL25" s="9"/>
      <c r="AM25" s="9"/>
      <c r="AN25" s="9"/>
      <c r="AO25" s="32" t="s">
        <v>58</v>
      </c>
    </row>
    <row r="26" spans="1:41" ht="135">
      <c r="A26" s="14">
        <v>20</v>
      </c>
      <c r="B26" s="15" t="s">
        <v>45</v>
      </c>
      <c r="C26" s="33" t="s">
        <v>56</v>
      </c>
      <c r="D26" s="35" t="s">
        <v>77</v>
      </c>
      <c r="E26" s="34" t="s">
        <v>61</v>
      </c>
      <c r="F26" s="19" t="s">
        <v>49</v>
      </c>
      <c r="G26" s="21">
        <v>667331</v>
      </c>
      <c r="H26" s="21">
        <v>0</v>
      </c>
      <c r="I26" s="21">
        <f t="shared" si="0"/>
        <v>667331</v>
      </c>
      <c r="J26" s="22"/>
      <c r="K26" s="23"/>
      <c r="L26" s="24"/>
      <c r="M26" s="24"/>
      <c r="N26" s="22"/>
      <c r="O26" s="24"/>
      <c r="P26" s="24"/>
      <c r="Q26" s="25"/>
      <c r="R26" s="26"/>
      <c r="S26" s="26"/>
      <c r="T26" s="22"/>
      <c r="U26" s="22"/>
      <c r="V26" s="22"/>
      <c r="W26" s="27"/>
      <c r="X26" s="27"/>
      <c r="Y26" s="27"/>
      <c r="Z26" s="28"/>
      <c r="AA26" s="29" t="s">
        <v>50</v>
      </c>
      <c r="AB26" s="29" t="s">
        <v>51</v>
      </c>
      <c r="AC26" s="30"/>
      <c r="AD26" s="31"/>
      <c r="AE26" s="6"/>
      <c r="AF26" s="32"/>
      <c r="AG26" s="9"/>
      <c r="AH26" s="9"/>
      <c r="AI26" s="11"/>
      <c r="AJ26" s="9"/>
      <c r="AK26" s="9"/>
      <c r="AL26" s="9"/>
      <c r="AM26" s="9"/>
      <c r="AN26" s="9"/>
      <c r="AO26" s="32" t="s">
        <v>58</v>
      </c>
    </row>
    <row r="27" spans="1:41" ht="135">
      <c r="A27" s="14">
        <v>21</v>
      </c>
      <c r="B27" s="15" t="s">
        <v>45</v>
      </c>
      <c r="C27" s="33" t="s">
        <v>56</v>
      </c>
      <c r="D27" s="17" t="s">
        <v>78</v>
      </c>
      <c r="E27" s="34" t="s">
        <v>61</v>
      </c>
      <c r="F27" s="19" t="s">
        <v>49</v>
      </c>
      <c r="G27" s="21">
        <v>203351</v>
      </c>
      <c r="H27" s="21">
        <v>0</v>
      </c>
      <c r="I27" s="21">
        <f t="shared" si="0"/>
        <v>203351</v>
      </c>
      <c r="J27" s="22"/>
      <c r="K27" s="23"/>
      <c r="L27" s="24"/>
      <c r="M27" s="24"/>
      <c r="N27" s="22"/>
      <c r="O27" s="24"/>
      <c r="P27" s="24"/>
      <c r="Q27" s="25"/>
      <c r="R27" s="26"/>
      <c r="S27" s="26"/>
      <c r="T27" s="22"/>
      <c r="U27" s="22"/>
      <c r="V27" s="22"/>
      <c r="W27" s="27"/>
      <c r="X27" s="27"/>
      <c r="Y27" s="27"/>
      <c r="Z27" s="28"/>
      <c r="AA27" s="29" t="s">
        <v>50</v>
      </c>
      <c r="AB27" s="29" t="s">
        <v>51</v>
      </c>
      <c r="AC27" s="30"/>
      <c r="AD27" s="31"/>
      <c r="AE27" s="6"/>
      <c r="AF27" s="32"/>
      <c r="AG27" s="9"/>
      <c r="AH27" s="9"/>
      <c r="AI27" s="11"/>
      <c r="AJ27" s="9"/>
      <c r="AK27" s="9"/>
      <c r="AL27" s="9"/>
      <c r="AM27" s="9"/>
      <c r="AN27" s="9"/>
      <c r="AO27" s="32" t="s">
        <v>58</v>
      </c>
    </row>
    <row r="28" spans="1:41" ht="135">
      <c r="A28" s="14">
        <v>22</v>
      </c>
      <c r="B28" s="15" t="s">
        <v>45</v>
      </c>
      <c r="C28" s="33" t="s">
        <v>56</v>
      </c>
      <c r="D28" s="17" t="s">
        <v>79</v>
      </c>
      <c r="E28" s="34" t="s">
        <v>61</v>
      </c>
      <c r="F28" s="19" t="s">
        <v>49</v>
      </c>
      <c r="G28" s="21">
        <v>154488</v>
      </c>
      <c r="H28" s="21">
        <v>0</v>
      </c>
      <c r="I28" s="21">
        <f t="shared" si="0"/>
        <v>154488</v>
      </c>
      <c r="J28" s="22"/>
      <c r="K28" s="23"/>
      <c r="L28" s="24"/>
      <c r="M28" s="24"/>
      <c r="N28" s="22"/>
      <c r="O28" s="24"/>
      <c r="P28" s="24"/>
      <c r="Q28" s="25"/>
      <c r="R28" s="26"/>
      <c r="S28" s="26"/>
      <c r="T28" s="22"/>
      <c r="U28" s="22"/>
      <c r="V28" s="22"/>
      <c r="W28" s="27"/>
      <c r="X28" s="27"/>
      <c r="Y28" s="27"/>
      <c r="Z28" s="28"/>
      <c r="AA28" s="29" t="s">
        <v>50</v>
      </c>
      <c r="AB28" s="29" t="s">
        <v>51</v>
      </c>
      <c r="AC28" s="30"/>
      <c r="AD28" s="31"/>
      <c r="AE28" s="6"/>
      <c r="AF28" s="32"/>
      <c r="AG28" s="9"/>
      <c r="AH28" s="9"/>
      <c r="AI28" s="11"/>
      <c r="AJ28" s="9"/>
      <c r="AK28" s="9"/>
      <c r="AL28" s="9"/>
      <c r="AM28" s="9"/>
      <c r="AN28" s="9"/>
      <c r="AO28" s="32" t="s">
        <v>58</v>
      </c>
    </row>
    <row r="29" spans="1:41" ht="135">
      <c r="A29" s="14">
        <v>23</v>
      </c>
      <c r="B29" s="15" t="s">
        <v>45</v>
      </c>
      <c r="C29" s="33" t="s">
        <v>56</v>
      </c>
      <c r="D29" s="35" t="s">
        <v>80</v>
      </c>
      <c r="E29" s="34" t="s">
        <v>61</v>
      </c>
      <c r="F29" s="19" t="s">
        <v>49</v>
      </c>
      <c r="G29" s="21">
        <v>367946</v>
      </c>
      <c r="H29" s="21">
        <v>0</v>
      </c>
      <c r="I29" s="21">
        <f t="shared" si="0"/>
        <v>367946</v>
      </c>
      <c r="J29" s="22"/>
      <c r="K29" s="23"/>
      <c r="L29" s="24"/>
      <c r="M29" s="24"/>
      <c r="N29" s="22"/>
      <c r="O29" s="24"/>
      <c r="P29" s="24"/>
      <c r="Q29" s="25"/>
      <c r="R29" s="26"/>
      <c r="S29" s="26"/>
      <c r="T29" s="22"/>
      <c r="U29" s="22"/>
      <c r="V29" s="22"/>
      <c r="W29" s="27"/>
      <c r="X29" s="27"/>
      <c r="Y29" s="27"/>
      <c r="Z29" s="28"/>
      <c r="AA29" s="29" t="s">
        <v>50</v>
      </c>
      <c r="AB29" s="29" t="s">
        <v>51</v>
      </c>
      <c r="AC29" s="30"/>
      <c r="AD29" s="31"/>
      <c r="AE29" s="6"/>
      <c r="AF29" s="32"/>
      <c r="AG29" s="9"/>
      <c r="AH29" s="9"/>
      <c r="AI29" s="11"/>
      <c r="AJ29" s="9"/>
      <c r="AK29" s="9"/>
      <c r="AL29" s="9"/>
      <c r="AM29" s="9"/>
      <c r="AN29" s="9"/>
      <c r="AO29" s="32" t="s">
        <v>58</v>
      </c>
    </row>
    <row r="30" spans="1:41" ht="135">
      <c r="A30" s="14">
        <v>24</v>
      </c>
      <c r="B30" s="15" t="s">
        <v>45</v>
      </c>
      <c r="C30" s="33" t="s">
        <v>56</v>
      </c>
      <c r="D30" s="35" t="s">
        <v>81</v>
      </c>
      <c r="E30" s="34" t="s">
        <v>61</v>
      </c>
      <c r="F30" s="19" t="s">
        <v>49</v>
      </c>
      <c r="G30" s="21">
        <v>232353</v>
      </c>
      <c r="H30" s="21">
        <v>0</v>
      </c>
      <c r="I30" s="21">
        <f t="shared" si="0"/>
        <v>232353</v>
      </c>
      <c r="J30" s="22"/>
      <c r="K30" s="23"/>
      <c r="L30" s="24"/>
      <c r="M30" s="24"/>
      <c r="N30" s="22"/>
      <c r="O30" s="24"/>
      <c r="P30" s="24"/>
      <c r="Q30" s="25"/>
      <c r="R30" s="26"/>
      <c r="S30" s="26"/>
      <c r="T30" s="22"/>
      <c r="U30" s="22"/>
      <c r="V30" s="22"/>
      <c r="W30" s="27"/>
      <c r="X30" s="27"/>
      <c r="Y30" s="27"/>
      <c r="Z30" s="28"/>
      <c r="AA30" s="29" t="s">
        <v>50</v>
      </c>
      <c r="AB30" s="29" t="s">
        <v>51</v>
      </c>
      <c r="AC30" s="30"/>
      <c r="AD30" s="31"/>
      <c r="AE30" s="6"/>
      <c r="AF30" s="32"/>
      <c r="AG30" s="9"/>
      <c r="AH30" s="9"/>
      <c r="AI30" s="11"/>
      <c r="AJ30" s="9"/>
      <c r="AK30" s="9"/>
      <c r="AL30" s="9"/>
      <c r="AM30" s="9"/>
      <c r="AN30" s="9"/>
      <c r="AO30" s="32" t="s">
        <v>58</v>
      </c>
    </row>
    <row r="31" spans="1:41" ht="135">
      <c r="A31" s="14">
        <v>25</v>
      </c>
      <c r="B31" s="15" t="s">
        <v>45</v>
      </c>
      <c r="C31" s="33" t="s">
        <v>56</v>
      </c>
      <c r="D31" s="35" t="s">
        <v>82</v>
      </c>
      <c r="E31" s="34" t="s">
        <v>61</v>
      </c>
      <c r="F31" s="19" t="s">
        <v>49</v>
      </c>
      <c r="G31" s="21">
        <v>156695</v>
      </c>
      <c r="H31" s="21">
        <v>0</v>
      </c>
      <c r="I31" s="21">
        <f t="shared" si="0"/>
        <v>156695</v>
      </c>
      <c r="J31" s="22"/>
      <c r="K31" s="23"/>
      <c r="L31" s="24"/>
      <c r="M31" s="24"/>
      <c r="N31" s="22"/>
      <c r="O31" s="24"/>
      <c r="P31" s="24"/>
      <c r="Q31" s="25"/>
      <c r="R31" s="26"/>
      <c r="S31" s="26"/>
      <c r="T31" s="22"/>
      <c r="U31" s="22"/>
      <c r="V31" s="22"/>
      <c r="W31" s="27"/>
      <c r="X31" s="27"/>
      <c r="Y31" s="27"/>
      <c r="Z31" s="28"/>
      <c r="AA31" s="29" t="s">
        <v>50</v>
      </c>
      <c r="AB31" s="29" t="s">
        <v>51</v>
      </c>
      <c r="AC31" s="30"/>
      <c r="AD31" s="31"/>
      <c r="AE31" s="6"/>
      <c r="AF31" s="32"/>
      <c r="AG31" s="9"/>
      <c r="AH31" s="9"/>
      <c r="AI31" s="11"/>
      <c r="AJ31" s="9"/>
      <c r="AK31" s="9"/>
      <c r="AL31" s="9"/>
      <c r="AM31" s="9"/>
      <c r="AN31" s="9"/>
      <c r="AO31" s="32" t="s">
        <v>58</v>
      </c>
    </row>
    <row r="32" spans="1:41" ht="135">
      <c r="A32" s="14">
        <v>26</v>
      </c>
      <c r="B32" s="15" t="s">
        <v>45</v>
      </c>
      <c r="C32" s="33" t="s">
        <v>56</v>
      </c>
      <c r="D32" s="35" t="s">
        <v>83</v>
      </c>
      <c r="E32" s="34" t="s">
        <v>61</v>
      </c>
      <c r="F32" s="19" t="s">
        <v>49</v>
      </c>
      <c r="G32" s="21">
        <v>507623</v>
      </c>
      <c r="H32" s="21">
        <v>0</v>
      </c>
      <c r="I32" s="21">
        <f t="shared" si="0"/>
        <v>507623</v>
      </c>
      <c r="J32" s="22"/>
      <c r="K32" s="23"/>
      <c r="L32" s="24"/>
      <c r="M32" s="24"/>
      <c r="N32" s="22"/>
      <c r="O32" s="24"/>
      <c r="P32" s="24"/>
      <c r="Q32" s="25"/>
      <c r="R32" s="26"/>
      <c r="S32" s="26"/>
      <c r="T32" s="22"/>
      <c r="U32" s="22"/>
      <c r="V32" s="22"/>
      <c r="W32" s="27"/>
      <c r="X32" s="27"/>
      <c r="Y32" s="27"/>
      <c r="Z32" s="28"/>
      <c r="AA32" s="29" t="s">
        <v>50</v>
      </c>
      <c r="AB32" s="29" t="s">
        <v>51</v>
      </c>
      <c r="AC32" s="30"/>
      <c r="AD32" s="31"/>
      <c r="AE32" s="6"/>
      <c r="AF32" s="32"/>
      <c r="AG32" s="9"/>
      <c r="AH32" s="9"/>
      <c r="AI32" s="11"/>
      <c r="AJ32" s="9"/>
      <c r="AK32" s="9"/>
      <c r="AL32" s="9"/>
      <c r="AM32" s="9"/>
      <c r="AN32" s="9"/>
      <c r="AO32" s="32" t="s">
        <v>58</v>
      </c>
    </row>
    <row r="33" spans="1:41" ht="135">
      <c r="A33" s="14">
        <v>27</v>
      </c>
      <c r="B33" s="15" t="s">
        <v>45</v>
      </c>
      <c r="C33" s="33" t="s">
        <v>84</v>
      </c>
      <c r="D33" s="35" t="s">
        <v>85</v>
      </c>
      <c r="E33" s="34" t="s">
        <v>61</v>
      </c>
      <c r="F33" s="19" t="s">
        <v>49</v>
      </c>
      <c r="G33" s="21">
        <v>125783</v>
      </c>
      <c r="H33" s="21">
        <v>0</v>
      </c>
      <c r="I33" s="21">
        <f t="shared" si="0"/>
        <v>125783</v>
      </c>
      <c r="J33" s="22"/>
      <c r="K33" s="23"/>
      <c r="L33" s="24"/>
      <c r="M33" s="24"/>
      <c r="N33" s="22"/>
      <c r="O33" s="24"/>
      <c r="P33" s="24"/>
      <c r="Q33" s="25"/>
      <c r="R33" s="26"/>
      <c r="S33" s="26"/>
      <c r="T33" s="22"/>
      <c r="U33" s="22"/>
      <c r="V33" s="22"/>
      <c r="W33" s="27"/>
      <c r="X33" s="27"/>
      <c r="Y33" s="27"/>
      <c r="Z33" s="28"/>
      <c r="AA33" s="29" t="s">
        <v>50</v>
      </c>
      <c r="AB33" s="29" t="s">
        <v>51</v>
      </c>
      <c r="AC33" s="30"/>
      <c r="AD33" s="31"/>
      <c r="AE33" s="6"/>
      <c r="AF33" s="6"/>
      <c r="AG33" s="9"/>
      <c r="AH33" s="9"/>
      <c r="AI33" s="11"/>
      <c r="AJ33" s="9"/>
      <c r="AK33" s="9"/>
      <c r="AL33" s="9"/>
      <c r="AM33" s="9"/>
      <c r="AN33" s="9"/>
      <c r="AO33" s="6" t="s">
        <v>86</v>
      </c>
    </row>
    <row r="34" spans="1:41" s="57" customFormat="1" ht="105" customHeight="1">
      <c r="A34" s="14">
        <v>28</v>
      </c>
      <c r="B34" s="36" t="s">
        <v>45</v>
      </c>
      <c r="C34" s="37" t="s">
        <v>56</v>
      </c>
      <c r="D34" s="38" t="s">
        <v>87</v>
      </c>
      <c r="E34" s="39" t="s">
        <v>61</v>
      </c>
      <c r="F34" s="40" t="s">
        <v>49</v>
      </c>
      <c r="G34" s="41">
        <v>221526</v>
      </c>
      <c r="H34" s="41">
        <v>0</v>
      </c>
      <c r="I34" s="41">
        <v>221526</v>
      </c>
      <c r="J34" s="42"/>
      <c r="K34" s="43"/>
      <c r="L34" s="44"/>
      <c r="M34" s="44"/>
      <c r="N34" s="42"/>
      <c r="O34" s="44"/>
      <c r="P34" s="44"/>
      <c r="Q34" s="45"/>
      <c r="R34" s="46"/>
      <c r="S34" s="46"/>
      <c r="T34" s="42"/>
      <c r="U34" s="42"/>
      <c r="V34" s="42"/>
      <c r="W34" s="47"/>
      <c r="X34" s="47"/>
      <c r="Y34" s="47"/>
      <c r="Z34" s="48"/>
      <c r="AA34" s="49"/>
      <c r="AB34" s="49"/>
      <c r="AC34" s="50"/>
      <c r="AD34" s="51"/>
      <c r="AE34" s="52"/>
      <c r="AF34" s="52"/>
      <c r="AG34" s="53" t="s">
        <v>88</v>
      </c>
      <c r="AH34" s="53" t="s">
        <v>51</v>
      </c>
      <c r="AI34" s="54">
        <v>221526</v>
      </c>
      <c r="AJ34" s="55"/>
      <c r="AK34" s="55"/>
      <c r="AL34" s="55"/>
      <c r="AM34" s="56"/>
      <c r="AN34" s="56"/>
      <c r="AO34" s="52"/>
    </row>
    <row r="35" spans="1:41" s="57" customFormat="1" ht="107.25" customHeight="1">
      <c r="A35" s="14">
        <v>29</v>
      </c>
      <c r="B35" s="36" t="s">
        <v>45</v>
      </c>
      <c r="C35" s="37" t="s">
        <v>56</v>
      </c>
      <c r="D35" s="38" t="s">
        <v>89</v>
      </c>
      <c r="E35" s="39" t="s">
        <v>61</v>
      </c>
      <c r="F35" s="40" t="s">
        <v>49</v>
      </c>
      <c r="G35" s="41">
        <v>364180</v>
      </c>
      <c r="H35" s="41">
        <v>0</v>
      </c>
      <c r="I35" s="41">
        <v>364180</v>
      </c>
      <c r="J35" s="42"/>
      <c r="K35" s="43"/>
      <c r="L35" s="44"/>
      <c r="M35" s="44"/>
      <c r="N35" s="42"/>
      <c r="O35" s="44"/>
      <c r="P35" s="44"/>
      <c r="Q35" s="45"/>
      <c r="R35" s="46"/>
      <c r="S35" s="46"/>
      <c r="T35" s="42"/>
      <c r="U35" s="42"/>
      <c r="V35" s="42"/>
      <c r="W35" s="47"/>
      <c r="X35" s="47"/>
      <c r="Y35" s="47"/>
      <c r="Z35" s="48"/>
      <c r="AA35" s="49"/>
      <c r="AB35" s="49"/>
      <c r="AC35" s="50"/>
      <c r="AD35" s="51"/>
      <c r="AE35" s="52"/>
      <c r="AF35" s="52"/>
      <c r="AG35" s="53" t="s">
        <v>88</v>
      </c>
      <c r="AH35" s="53" t="s">
        <v>51</v>
      </c>
      <c r="AI35" s="54">
        <v>364180</v>
      </c>
      <c r="AJ35" s="55"/>
      <c r="AK35" s="55"/>
      <c r="AL35" s="55"/>
      <c r="AM35" s="56"/>
      <c r="AN35" s="56"/>
      <c r="AO35" s="52"/>
    </row>
    <row r="36" spans="1:41" s="57" customFormat="1" ht="105">
      <c r="A36" s="14">
        <v>30</v>
      </c>
      <c r="B36" s="36" t="s">
        <v>45</v>
      </c>
      <c r="C36" s="58" t="s">
        <v>46</v>
      </c>
      <c r="D36" s="38" t="s">
        <v>90</v>
      </c>
      <c r="E36" s="59" t="s">
        <v>91</v>
      </c>
      <c r="F36" s="40" t="s">
        <v>49</v>
      </c>
      <c r="G36" s="41">
        <v>120000</v>
      </c>
      <c r="H36" s="41">
        <v>0</v>
      </c>
      <c r="I36" s="41">
        <v>120000</v>
      </c>
      <c r="J36" s="42"/>
      <c r="K36" s="43"/>
      <c r="L36" s="44"/>
      <c r="M36" s="44"/>
      <c r="N36" s="42"/>
      <c r="O36" s="44"/>
      <c r="P36" s="44"/>
      <c r="Q36" s="45"/>
      <c r="R36" s="46"/>
      <c r="S36" s="46"/>
      <c r="T36" s="42"/>
      <c r="U36" s="42"/>
      <c r="V36" s="42"/>
      <c r="W36" s="47"/>
      <c r="X36" s="47"/>
      <c r="Y36" s="47"/>
      <c r="Z36" s="48"/>
      <c r="AA36" s="49"/>
      <c r="AB36" s="49"/>
      <c r="AC36" s="50"/>
      <c r="AD36" s="51"/>
      <c r="AE36" s="52"/>
      <c r="AF36" s="52"/>
      <c r="AG36" s="53" t="s">
        <v>88</v>
      </c>
      <c r="AH36" s="53" t="s">
        <v>51</v>
      </c>
      <c r="AI36" s="54">
        <v>120000</v>
      </c>
      <c r="AJ36" s="55"/>
      <c r="AK36" s="55"/>
      <c r="AL36" s="55"/>
      <c r="AM36" s="56"/>
      <c r="AN36" s="56"/>
      <c r="AO36" s="52"/>
    </row>
    <row r="37" spans="1:41" s="57" customFormat="1" ht="105">
      <c r="A37" s="14">
        <v>31</v>
      </c>
      <c r="B37" s="36" t="s">
        <v>45</v>
      </c>
      <c r="C37" s="58" t="s">
        <v>46</v>
      </c>
      <c r="D37" s="38" t="s">
        <v>92</v>
      </c>
      <c r="E37" s="59" t="s">
        <v>91</v>
      </c>
      <c r="F37" s="40" t="s">
        <v>49</v>
      </c>
      <c r="G37" s="41">
        <v>120000</v>
      </c>
      <c r="H37" s="41">
        <v>0</v>
      </c>
      <c r="I37" s="41">
        <v>120000</v>
      </c>
      <c r="J37" s="42"/>
      <c r="K37" s="43"/>
      <c r="L37" s="44"/>
      <c r="M37" s="44"/>
      <c r="N37" s="42"/>
      <c r="O37" s="44"/>
      <c r="P37" s="44"/>
      <c r="Q37" s="45"/>
      <c r="R37" s="46"/>
      <c r="S37" s="46"/>
      <c r="T37" s="42"/>
      <c r="U37" s="42"/>
      <c r="V37" s="42"/>
      <c r="W37" s="47"/>
      <c r="X37" s="47"/>
      <c r="Y37" s="47"/>
      <c r="Z37" s="48"/>
      <c r="AA37" s="49"/>
      <c r="AB37" s="49"/>
      <c r="AC37" s="50"/>
      <c r="AD37" s="51"/>
      <c r="AE37" s="52"/>
      <c r="AF37" s="52"/>
      <c r="AG37" s="53" t="s">
        <v>88</v>
      </c>
      <c r="AH37" s="53" t="s">
        <v>51</v>
      </c>
      <c r="AI37" s="54">
        <v>120000</v>
      </c>
      <c r="AJ37" s="55"/>
      <c r="AK37" s="55"/>
      <c r="AL37" s="55"/>
      <c r="AM37" s="56"/>
      <c r="AN37" s="56"/>
      <c r="AO37" s="52"/>
    </row>
    <row r="38" spans="1:41" s="57" customFormat="1" ht="105">
      <c r="A38" s="14">
        <v>32</v>
      </c>
      <c r="B38" s="36" t="s">
        <v>45</v>
      </c>
      <c r="C38" s="58" t="s">
        <v>46</v>
      </c>
      <c r="D38" s="38" t="s">
        <v>93</v>
      </c>
      <c r="E38" s="59" t="s">
        <v>91</v>
      </c>
      <c r="F38" s="40" t="s">
        <v>49</v>
      </c>
      <c r="G38" s="41">
        <v>70000</v>
      </c>
      <c r="H38" s="41">
        <v>0</v>
      </c>
      <c r="I38" s="41">
        <v>70000</v>
      </c>
      <c r="J38" s="42"/>
      <c r="K38" s="43"/>
      <c r="L38" s="44"/>
      <c r="M38" s="44"/>
      <c r="N38" s="42"/>
      <c r="O38" s="44"/>
      <c r="P38" s="44"/>
      <c r="Q38" s="45"/>
      <c r="R38" s="46"/>
      <c r="S38" s="46"/>
      <c r="T38" s="42"/>
      <c r="U38" s="42"/>
      <c r="V38" s="42"/>
      <c r="W38" s="47"/>
      <c r="X38" s="47"/>
      <c r="Y38" s="47"/>
      <c r="Z38" s="48"/>
      <c r="AA38" s="49"/>
      <c r="AB38" s="49"/>
      <c r="AC38" s="50"/>
      <c r="AD38" s="51"/>
      <c r="AE38" s="52"/>
      <c r="AF38" s="52"/>
      <c r="AG38" s="53" t="s">
        <v>88</v>
      </c>
      <c r="AH38" s="53" t="s">
        <v>51</v>
      </c>
      <c r="AI38" s="54">
        <v>70000</v>
      </c>
      <c r="AJ38" s="55"/>
      <c r="AK38" s="55"/>
      <c r="AL38" s="55"/>
      <c r="AM38" s="56"/>
      <c r="AN38" s="56"/>
      <c r="AO38" s="52"/>
    </row>
    <row r="39" spans="1:41" s="57" customFormat="1" ht="116.25" customHeight="1">
      <c r="A39" s="14">
        <v>33</v>
      </c>
      <c r="B39" s="36" t="s">
        <v>45</v>
      </c>
      <c r="C39" s="58" t="s">
        <v>46</v>
      </c>
      <c r="D39" s="38" t="s">
        <v>94</v>
      </c>
      <c r="E39" s="59" t="s">
        <v>91</v>
      </c>
      <c r="F39" s="40" t="s">
        <v>49</v>
      </c>
      <c r="G39" s="41">
        <v>70000</v>
      </c>
      <c r="H39" s="41">
        <v>0</v>
      </c>
      <c r="I39" s="41">
        <v>70000</v>
      </c>
      <c r="J39" s="42"/>
      <c r="K39" s="43"/>
      <c r="L39" s="44"/>
      <c r="M39" s="44"/>
      <c r="N39" s="42"/>
      <c r="O39" s="44"/>
      <c r="P39" s="44"/>
      <c r="Q39" s="45"/>
      <c r="R39" s="46"/>
      <c r="S39" s="46"/>
      <c r="T39" s="42"/>
      <c r="U39" s="42"/>
      <c r="V39" s="42"/>
      <c r="W39" s="47"/>
      <c r="X39" s="47"/>
      <c r="Y39" s="47"/>
      <c r="Z39" s="48"/>
      <c r="AA39" s="49"/>
      <c r="AB39" s="49"/>
      <c r="AC39" s="50"/>
      <c r="AD39" s="51"/>
      <c r="AE39" s="52"/>
      <c r="AF39" s="52"/>
      <c r="AG39" s="53" t="s">
        <v>88</v>
      </c>
      <c r="AH39" s="53" t="s">
        <v>51</v>
      </c>
      <c r="AI39" s="54">
        <v>70000</v>
      </c>
      <c r="AJ39" s="55"/>
      <c r="AK39" s="55"/>
      <c r="AL39" s="55"/>
      <c r="AM39" s="56"/>
      <c r="AN39" s="56"/>
      <c r="AO39" s="52"/>
    </row>
    <row r="40" spans="1:41" ht="19.5">
      <c r="A40" s="789" t="s">
        <v>18</v>
      </c>
      <c r="B40" s="789"/>
      <c r="C40" s="789"/>
      <c r="D40" s="789"/>
      <c r="E40" s="789"/>
      <c r="F40" s="789"/>
      <c r="G40" s="22"/>
      <c r="H40" s="22"/>
      <c r="I40" s="22"/>
      <c r="J40" s="22"/>
      <c r="K40" s="23"/>
      <c r="L40" s="24"/>
      <c r="M40" s="24"/>
      <c r="N40" s="22"/>
      <c r="O40" s="24"/>
      <c r="P40" s="24"/>
      <c r="Q40" s="25"/>
      <c r="R40" s="26"/>
      <c r="S40" s="26"/>
      <c r="T40" s="22"/>
      <c r="U40" s="22"/>
      <c r="V40" s="22"/>
      <c r="W40" s="27"/>
      <c r="X40" s="27"/>
      <c r="Y40" s="27"/>
      <c r="Z40" s="28"/>
      <c r="AA40" s="28"/>
      <c r="AB40" s="28"/>
      <c r="AC40" s="28"/>
      <c r="AD40" s="30"/>
      <c r="AE40" s="30"/>
      <c r="AF40" s="30"/>
      <c r="AG40" s="33"/>
      <c r="AH40" s="15"/>
      <c r="AI40" s="60"/>
      <c r="AJ40" s="61"/>
      <c r="AK40" s="61"/>
      <c r="AL40" s="61"/>
      <c r="AM40" s="9"/>
      <c r="AN40" s="9"/>
      <c r="AO40" s="9"/>
    </row>
    <row r="41" spans="1:41" ht="28.5" customHeight="1">
      <c r="A41" s="790" t="s">
        <v>95</v>
      </c>
      <c r="B41" s="791"/>
      <c r="C41" s="791"/>
      <c r="D41" s="791"/>
      <c r="E41" s="791"/>
      <c r="F41" s="792"/>
      <c r="G41" s="62">
        <f t="shared" ref="G41:AF41" si="1">SUM(G7:G40)</f>
        <v>14735829</v>
      </c>
      <c r="H41" s="62">
        <f t="shared" si="1"/>
        <v>0</v>
      </c>
      <c r="I41" s="62">
        <f t="shared" si="1"/>
        <v>14735829</v>
      </c>
      <c r="J41" s="62">
        <f t="shared" si="1"/>
        <v>0</v>
      </c>
      <c r="K41" s="62">
        <f t="shared" si="1"/>
        <v>0</v>
      </c>
      <c r="L41" s="62">
        <f t="shared" si="1"/>
        <v>0</v>
      </c>
      <c r="M41" s="62">
        <f t="shared" si="1"/>
        <v>0</v>
      </c>
      <c r="N41" s="62">
        <f t="shared" si="1"/>
        <v>0</v>
      </c>
      <c r="O41" s="62">
        <f t="shared" si="1"/>
        <v>0</v>
      </c>
      <c r="P41" s="62">
        <f t="shared" si="1"/>
        <v>0</v>
      </c>
      <c r="Q41" s="62">
        <f t="shared" si="1"/>
        <v>0</v>
      </c>
      <c r="R41" s="62">
        <f t="shared" si="1"/>
        <v>0</v>
      </c>
      <c r="S41" s="62">
        <f t="shared" si="1"/>
        <v>0</v>
      </c>
      <c r="T41" s="62">
        <f t="shared" si="1"/>
        <v>0</v>
      </c>
      <c r="U41" s="62">
        <f t="shared" si="1"/>
        <v>0</v>
      </c>
      <c r="V41" s="62">
        <f t="shared" si="1"/>
        <v>0</v>
      </c>
      <c r="W41" s="62">
        <f t="shared" si="1"/>
        <v>0</v>
      </c>
      <c r="X41" s="62">
        <f t="shared" si="1"/>
        <v>0</v>
      </c>
      <c r="Y41" s="62">
        <f t="shared" si="1"/>
        <v>0</v>
      </c>
      <c r="Z41" s="62">
        <f t="shared" si="1"/>
        <v>0</v>
      </c>
      <c r="AA41" s="62">
        <f t="shared" si="1"/>
        <v>0</v>
      </c>
      <c r="AB41" s="62">
        <f t="shared" si="1"/>
        <v>0</v>
      </c>
      <c r="AC41" s="62">
        <f t="shared" si="1"/>
        <v>0</v>
      </c>
      <c r="AD41" s="62">
        <f t="shared" si="1"/>
        <v>0</v>
      </c>
      <c r="AE41" s="62">
        <f t="shared" si="1"/>
        <v>0</v>
      </c>
      <c r="AF41" s="62">
        <f t="shared" si="1"/>
        <v>0</v>
      </c>
      <c r="AG41" s="62">
        <f>SUM(AG8:AG40)</f>
        <v>0</v>
      </c>
      <c r="AH41" s="62">
        <f>SUM(AH8:AH40)</f>
        <v>0</v>
      </c>
      <c r="AI41" s="13">
        <f>SUM(AI7:AI40)</f>
        <v>965706</v>
      </c>
      <c r="AJ41" s="62"/>
      <c r="AK41" s="62"/>
      <c r="AL41" s="62"/>
      <c r="AM41" s="12"/>
      <c r="AN41" s="12"/>
      <c r="AO41" s="12"/>
    </row>
    <row r="42" spans="1:41" ht="135">
      <c r="A42" s="14">
        <v>1</v>
      </c>
      <c r="B42" s="15" t="s">
        <v>45</v>
      </c>
      <c r="C42" s="33" t="s">
        <v>56</v>
      </c>
      <c r="D42" s="56" t="s">
        <v>96</v>
      </c>
      <c r="E42" s="63" t="s">
        <v>58</v>
      </c>
      <c r="F42" s="19" t="s">
        <v>49</v>
      </c>
      <c r="G42" s="21">
        <v>1435525</v>
      </c>
      <c r="H42" s="21">
        <v>0</v>
      </c>
      <c r="I42" s="21">
        <f>G42+H42</f>
        <v>1435525</v>
      </c>
      <c r="J42" s="22"/>
      <c r="K42" s="23"/>
      <c r="L42" s="24"/>
      <c r="M42" s="24"/>
      <c r="N42" s="22"/>
      <c r="O42" s="24"/>
      <c r="P42" s="24"/>
      <c r="Q42" s="25"/>
      <c r="R42" s="26"/>
      <c r="S42" s="26"/>
      <c r="T42" s="22"/>
      <c r="U42" s="22"/>
      <c r="V42" s="22"/>
      <c r="W42" s="27"/>
      <c r="X42" s="27"/>
      <c r="Y42" s="27"/>
      <c r="Z42" s="28"/>
      <c r="AA42" s="17"/>
      <c r="AB42" s="17"/>
      <c r="AC42" s="17"/>
      <c r="AD42" s="17" t="s">
        <v>97</v>
      </c>
      <c r="AE42" s="17" t="s">
        <v>50</v>
      </c>
      <c r="AF42" s="17"/>
      <c r="AG42" s="17"/>
      <c r="AH42" s="17"/>
      <c r="AI42" s="30"/>
      <c r="AJ42" s="30"/>
      <c r="AK42" s="30"/>
      <c r="AL42" s="30"/>
      <c r="AM42" s="31"/>
      <c r="AN42" s="6"/>
      <c r="AO42" s="18" t="s">
        <v>98</v>
      </c>
    </row>
    <row r="43" spans="1:41" ht="135">
      <c r="A43" s="14">
        <v>2</v>
      </c>
      <c r="B43" s="15" t="s">
        <v>45</v>
      </c>
      <c r="C43" s="33" t="s">
        <v>56</v>
      </c>
      <c r="D43" s="56" t="s">
        <v>99</v>
      </c>
      <c r="E43" s="18" t="s">
        <v>58</v>
      </c>
      <c r="F43" s="19" t="s">
        <v>49</v>
      </c>
      <c r="G43" s="21">
        <v>525555</v>
      </c>
      <c r="H43" s="21">
        <v>0</v>
      </c>
      <c r="I43" s="21">
        <f>G43+H43</f>
        <v>525555</v>
      </c>
      <c r="J43" s="22"/>
      <c r="K43" s="23"/>
      <c r="L43" s="24"/>
      <c r="M43" s="24"/>
      <c r="N43" s="22"/>
      <c r="O43" s="24"/>
      <c r="P43" s="24"/>
      <c r="Q43" s="25"/>
      <c r="R43" s="26"/>
      <c r="S43" s="26"/>
      <c r="T43" s="22"/>
      <c r="U43" s="22"/>
      <c r="V43" s="22"/>
      <c r="W43" s="27"/>
      <c r="X43" s="27"/>
      <c r="Y43" s="27"/>
      <c r="Z43" s="28"/>
      <c r="AA43" s="17"/>
      <c r="AB43" s="17"/>
      <c r="AC43" s="17"/>
      <c r="AD43" s="17" t="s">
        <v>97</v>
      </c>
      <c r="AE43" s="17" t="s">
        <v>50</v>
      </c>
      <c r="AF43" s="17"/>
      <c r="AG43" s="17"/>
      <c r="AH43" s="17"/>
      <c r="AI43" s="30"/>
      <c r="AJ43" s="30"/>
      <c r="AK43" s="30"/>
      <c r="AL43" s="30"/>
      <c r="AM43" s="31"/>
      <c r="AN43" s="6"/>
      <c r="AO43" s="18" t="s">
        <v>98</v>
      </c>
    </row>
    <row r="44" spans="1:41" ht="135">
      <c r="A44" s="64">
        <v>3</v>
      </c>
      <c r="B44" s="15" t="s">
        <v>45</v>
      </c>
      <c r="C44" s="33" t="s">
        <v>56</v>
      </c>
      <c r="D44" s="9" t="s">
        <v>100</v>
      </c>
      <c r="E44" s="34" t="s">
        <v>61</v>
      </c>
      <c r="F44" s="19" t="s">
        <v>49</v>
      </c>
      <c r="G44" s="21">
        <v>840455</v>
      </c>
      <c r="H44" s="21">
        <v>0</v>
      </c>
      <c r="I44" s="21">
        <v>840455</v>
      </c>
      <c r="J44" s="9"/>
      <c r="K44" s="9"/>
      <c r="L44" s="9"/>
      <c r="M44" s="9"/>
      <c r="N44" s="9"/>
      <c r="O44" s="9"/>
      <c r="P44" s="9"/>
      <c r="Q44" s="9"/>
      <c r="R44" s="9"/>
      <c r="S44" s="9"/>
      <c r="T44" s="9"/>
      <c r="U44" s="9"/>
      <c r="V44" s="9"/>
      <c r="W44" s="9"/>
      <c r="X44" s="9"/>
      <c r="Y44" s="9"/>
      <c r="Z44" s="9"/>
      <c r="AA44" s="9"/>
      <c r="AB44" s="9"/>
      <c r="AC44" s="9"/>
      <c r="AD44" s="9" t="s">
        <v>50</v>
      </c>
      <c r="AE44" s="9" t="s">
        <v>51</v>
      </c>
      <c r="AF44" s="9"/>
      <c r="AG44" s="9"/>
      <c r="AH44" s="9"/>
      <c r="AI44" s="11"/>
      <c r="AJ44" s="9"/>
      <c r="AK44" s="9"/>
      <c r="AL44" s="9"/>
      <c r="AM44" s="9"/>
      <c r="AN44" s="9"/>
      <c r="AO44" s="9"/>
    </row>
    <row r="45" spans="1:41" ht="135">
      <c r="A45" s="64">
        <v>4</v>
      </c>
      <c r="B45" s="15" t="s">
        <v>45</v>
      </c>
      <c r="C45" s="33" t="s">
        <v>56</v>
      </c>
      <c r="D45" s="9" t="s">
        <v>101</v>
      </c>
      <c r="E45" s="34" t="s">
        <v>61</v>
      </c>
      <c r="F45" s="19" t="s">
        <v>49</v>
      </c>
      <c r="G45" s="21">
        <v>300000</v>
      </c>
      <c r="H45" s="21">
        <v>0</v>
      </c>
      <c r="I45" s="21">
        <v>300000</v>
      </c>
      <c r="J45" s="9"/>
      <c r="K45" s="9"/>
      <c r="L45" s="9"/>
      <c r="M45" s="9"/>
      <c r="N45" s="9"/>
      <c r="O45" s="9"/>
      <c r="P45" s="9"/>
      <c r="Q45" s="9"/>
      <c r="R45" s="9"/>
      <c r="S45" s="9"/>
      <c r="T45" s="9"/>
      <c r="U45" s="9"/>
      <c r="V45" s="9"/>
      <c r="W45" s="9"/>
      <c r="X45" s="9"/>
      <c r="Y45" s="9"/>
      <c r="Z45" s="9"/>
      <c r="AA45" s="9"/>
      <c r="AB45" s="9"/>
      <c r="AC45" s="9"/>
      <c r="AD45" s="9" t="s">
        <v>50</v>
      </c>
      <c r="AE45" s="9" t="s">
        <v>51</v>
      </c>
      <c r="AF45" s="9"/>
      <c r="AG45" s="9"/>
      <c r="AH45" s="9"/>
      <c r="AI45" s="11"/>
      <c r="AJ45" s="9"/>
      <c r="AK45" s="9"/>
      <c r="AL45" s="9"/>
      <c r="AM45" s="9"/>
      <c r="AN45" s="9"/>
      <c r="AO45" s="9"/>
    </row>
    <row r="46" spans="1:41" ht="135">
      <c r="A46" s="64">
        <v>5</v>
      </c>
      <c r="B46" s="15" t="s">
        <v>45</v>
      </c>
      <c r="C46" s="33" t="s">
        <v>56</v>
      </c>
      <c r="D46" s="9" t="s">
        <v>102</v>
      </c>
      <c r="E46" s="34" t="s">
        <v>61</v>
      </c>
      <c r="F46" s="19" t="s">
        <v>49</v>
      </c>
      <c r="G46" s="21">
        <v>500000</v>
      </c>
      <c r="H46" s="21">
        <v>0</v>
      </c>
      <c r="I46" s="21">
        <v>500000</v>
      </c>
      <c r="J46" s="9"/>
      <c r="K46" s="9"/>
      <c r="L46" s="9"/>
      <c r="M46" s="9"/>
      <c r="N46" s="9"/>
      <c r="O46" s="9"/>
      <c r="P46" s="9"/>
      <c r="Q46" s="9"/>
      <c r="R46" s="9"/>
      <c r="S46" s="9"/>
      <c r="T46" s="9"/>
      <c r="U46" s="9"/>
      <c r="V46" s="9"/>
      <c r="W46" s="9"/>
      <c r="X46" s="9"/>
      <c r="Y46" s="9"/>
      <c r="Z46" s="9"/>
      <c r="AA46" s="9"/>
      <c r="AB46" s="9"/>
      <c r="AC46" s="9"/>
      <c r="AD46" s="9" t="s">
        <v>50</v>
      </c>
      <c r="AE46" s="9" t="s">
        <v>51</v>
      </c>
      <c r="AF46" s="9"/>
      <c r="AG46" s="9"/>
      <c r="AH46" s="9"/>
      <c r="AI46" s="11"/>
      <c r="AJ46" s="9"/>
      <c r="AK46" s="9"/>
      <c r="AL46" s="9"/>
      <c r="AM46" s="9"/>
      <c r="AN46" s="9"/>
      <c r="AO46" s="9"/>
    </row>
    <row r="47" spans="1:41">
      <c r="A47" s="9"/>
      <c r="B47" s="9"/>
      <c r="C47" s="9"/>
      <c r="D47" s="9"/>
      <c r="E47" s="9"/>
      <c r="F47" s="65"/>
      <c r="G47" s="66">
        <f>SUM(G44:G46)</f>
        <v>1640455</v>
      </c>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11"/>
      <c r="AJ47" s="9"/>
      <c r="AK47" s="9"/>
      <c r="AL47" s="9"/>
      <c r="AM47" s="9"/>
      <c r="AN47" s="9"/>
      <c r="AO47" s="9"/>
    </row>
    <row r="48" spans="1:41" ht="27.75" customHeight="1">
      <c r="A48" s="67"/>
      <c r="B48" s="67"/>
      <c r="C48" s="67"/>
      <c r="D48" s="67"/>
      <c r="E48" s="67"/>
      <c r="F48" s="68"/>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9"/>
      <c r="AJ48" s="67"/>
      <c r="AK48" s="67"/>
      <c r="AL48" s="67"/>
      <c r="AM48" s="67"/>
      <c r="AN48" s="67"/>
      <c r="AO48" s="67"/>
    </row>
    <row r="49" spans="1:41" s="57" customFormat="1" ht="116.25" customHeight="1">
      <c r="A49" s="70">
        <v>1</v>
      </c>
      <c r="B49" s="36" t="s">
        <v>45</v>
      </c>
      <c r="C49" s="37" t="s">
        <v>56</v>
      </c>
      <c r="D49" s="56" t="s">
        <v>103</v>
      </c>
      <c r="E49" s="39" t="s">
        <v>61</v>
      </c>
      <c r="F49" s="40" t="s">
        <v>49</v>
      </c>
      <c r="G49" s="41">
        <v>157957</v>
      </c>
      <c r="H49" s="41">
        <v>0</v>
      </c>
      <c r="I49" s="41">
        <v>157957</v>
      </c>
      <c r="J49" s="42"/>
      <c r="K49" s="43"/>
      <c r="L49" s="44"/>
      <c r="M49" s="44"/>
      <c r="N49" s="42"/>
      <c r="O49" s="44"/>
      <c r="P49" s="44"/>
      <c r="Q49" s="45"/>
      <c r="R49" s="46"/>
      <c r="S49" s="46"/>
      <c r="T49" s="42"/>
      <c r="U49" s="42"/>
      <c r="V49" s="42"/>
      <c r="W49" s="47"/>
      <c r="X49" s="47"/>
      <c r="Y49" s="47"/>
      <c r="Z49" s="48"/>
      <c r="AA49" s="49"/>
      <c r="AB49" s="49"/>
      <c r="AC49" s="50"/>
      <c r="AD49" s="51"/>
      <c r="AE49" s="52"/>
      <c r="AF49" s="52"/>
      <c r="AG49" s="53" t="s">
        <v>104</v>
      </c>
      <c r="AH49" s="53" t="s">
        <v>51</v>
      </c>
      <c r="AI49" s="54">
        <v>157957</v>
      </c>
      <c r="AJ49" s="55"/>
      <c r="AK49" s="55"/>
      <c r="AL49" s="55"/>
      <c r="AM49" s="56"/>
      <c r="AN49" s="56"/>
      <c r="AO49" s="32" t="s">
        <v>58</v>
      </c>
    </row>
    <row r="50" spans="1:41" s="57" customFormat="1" ht="116.25" customHeight="1">
      <c r="A50" s="70">
        <v>2</v>
      </c>
      <c r="B50" s="36" t="s">
        <v>45</v>
      </c>
      <c r="C50" s="37" t="s">
        <v>56</v>
      </c>
      <c r="D50" s="56" t="s">
        <v>105</v>
      </c>
      <c r="E50" s="39" t="s">
        <v>61</v>
      </c>
      <c r="F50" s="40" t="s">
        <v>49</v>
      </c>
      <c r="G50" s="41">
        <v>98810</v>
      </c>
      <c r="H50" s="41">
        <v>0</v>
      </c>
      <c r="I50" s="41">
        <v>98810</v>
      </c>
      <c r="J50" s="42"/>
      <c r="K50" s="43"/>
      <c r="L50" s="44"/>
      <c r="M50" s="44"/>
      <c r="N50" s="42"/>
      <c r="O50" s="44"/>
      <c r="P50" s="44"/>
      <c r="Q50" s="45"/>
      <c r="R50" s="46"/>
      <c r="S50" s="46"/>
      <c r="T50" s="42"/>
      <c r="U50" s="42"/>
      <c r="V50" s="42"/>
      <c r="W50" s="47"/>
      <c r="X50" s="47"/>
      <c r="Y50" s="47"/>
      <c r="Z50" s="48"/>
      <c r="AA50" s="49"/>
      <c r="AB50" s="49"/>
      <c r="AC50" s="50"/>
      <c r="AD50" s="51"/>
      <c r="AE50" s="52"/>
      <c r="AF50" s="52"/>
      <c r="AG50" s="53" t="s">
        <v>104</v>
      </c>
      <c r="AH50" s="53" t="s">
        <v>51</v>
      </c>
      <c r="AI50" s="54">
        <v>98810</v>
      </c>
      <c r="AJ50" s="55"/>
      <c r="AK50" s="55"/>
      <c r="AL50" s="55"/>
      <c r="AM50" s="56"/>
      <c r="AN50" s="56"/>
      <c r="AO50" s="32" t="s">
        <v>58</v>
      </c>
    </row>
    <row r="51" spans="1:41" s="57" customFormat="1" ht="116.25" customHeight="1">
      <c r="A51" s="70">
        <v>3</v>
      </c>
      <c r="B51" s="36" t="s">
        <v>45</v>
      </c>
      <c r="C51" s="37" t="s">
        <v>56</v>
      </c>
      <c r="D51" s="56" t="s">
        <v>106</v>
      </c>
      <c r="E51" s="39" t="s">
        <v>61</v>
      </c>
      <c r="F51" s="40" t="s">
        <v>49</v>
      </c>
      <c r="G51" s="41">
        <v>572964</v>
      </c>
      <c r="H51" s="41">
        <v>0</v>
      </c>
      <c r="I51" s="41">
        <v>572964</v>
      </c>
      <c r="J51" s="42"/>
      <c r="K51" s="43"/>
      <c r="L51" s="44"/>
      <c r="M51" s="44"/>
      <c r="N51" s="42"/>
      <c r="O51" s="44"/>
      <c r="P51" s="44"/>
      <c r="Q51" s="45"/>
      <c r="R51" s="46"/>
      <c r="S51" s="46"/>
      <c r="T51" s="42"/>
      <c r="U51" s="42"/>
      <c r="V51" s="42"/>
      <c r="W51" s="47"/>
      <c r="X51" s="47"/>
      <c r="Y51" s="47"/>
      <c r="Z51" s="48"/>
      <c r="AA51" s="49"/>
      <c r="AB51" s="49"/>
      <c r="AC51" s="50"/>
      <c r="AD51" s="51"/>
      <c r="AE51" s="52"/>
      <c r="AF51" s="52"/>
      <c r="AG51" s="53" t="s">
        <v>104</v>
      </c>
      <c r="AH51" s="53" t="s">
        <v>51</v>
      </c>
      <c r="AI51" s="54">
        <v>572964</v>
      </c>
      <c r="AJ51" s="55"/>
      <c r="AK51" s="55"/>
      <c r="AL51" s="55"/>
      <c r="AM51" s="56"/>
      <c r="AN51" s="56"/>
      <c r="AO51" s="32" t="s">
        <v>58</v>
      </c>
    </row>
    <row r="52" spans="1:41" s="57" customFormat="1" ht="116.25" customHeight="1">
      <c r="A52" s="70">
        <v>4</v>
      </c>
      <c r="B52" s="36" t="s">
        <v>45</v>
      </c>
      <c r="C52" s="37" t="s">
        <v>56</v>
      </c>
      <c r="D52" s="56" t="s">
        <v>107</v>
      </c>
      <c r="E52" s="39" t="s">
        <v>61</v>
      </c>
      <c r="F52" s="40" t="s">
        <v>49</v>
      </c>
      <c r="G52" s="41">
        <v>112570</v>
      </c>
      <c r="H52" s="41">
        <v>0</v>
      </c>
      <c r="I52" s="41">
        <v>112570</v>
      </c>
      <c r="J52" s="42"/>
      <c r="K52" s="43"/>
      <c r="L52" s="44"/>
      <c r="M52" s="44"/>
      <c r="N52" s="42"/>
      <c r="O52" s="44"/>
      <c r="P52" s="44"/>
      <c r="Q52" s="45"/>
      <c r="R52" s="46"/>
      <c r="S52" s="46"/>
      <c r="T52" s="42"/>
      <c r="U52" s="42"/>
      <c r="V52" s="42"/>
      <c r="W52" s="47"/>
      <c r="X52" s="47"/>
      <c r="Y52" s="47"/>
      <c r="Z52" s="48"/>
      <c r="AA52" s="49"/>
      <c r="AB52" s="49"/>
      <c r="AC52" s="50"/>
      <c r="AD52" s="51"/>
      <c r="AE52" s="52"/>
      <c r="AF52" s="52"/>
      <c r="AG52" s="53" t="s">
        <v>104</v>
      </c>
      <c r="AH52" s="53" t="s">
        <v>51</v>
      </c>
      <c r="AI52" s="54">
        <v>112570</v>
      </c>
      <c r="AJ52" s="55"/>
      <c r="AK52" s="55"/>
      <c r="AL52" s="55"/>
      <c r="AM52" s="56"/>
      <c r="AN52" s="56"/>
      <c r="AO52" s="32" t="s">
        <v>58</v>
      </c>
    </row>
    <row r="53" spans="1:41" s="57" customFormat="1" ht="116.25" customHeight="1">
      <c r="A53" s="70">
        <v>5</v>
      </c>
      <c r="B53" s="36" t="s">
        <v>45</v>
      </c>
      <c r="C53" s="37" t="s">
        <v>56</v>
      </c>
      <c r="D53" s="56" t="s">
        <v>108</v>
      </c>
      <c r="E53" s="39" t="s">
        <v>61</v>
      </c>
      <c r="F53" s="40" t="s">
        <v>49</v>
      </c>
      <c r="G53" s="41">
        <v>497678</v>
      </c>
      <c r="H53" s="41">
        <v>0</v>
      </c>
      <c r="I53" s="41">
        <v>497678</v>
      </c>
      <c r="J53" s="42"/>
      <c r="K53" s="43"/>
      <c r="L53" s="44"/>
      <c r="M53" s="44"/>
      <c r="N53" s="42"/>
      <c r="O53" s="44"/>
      <c r="P53" s="44"/>
      <c r="Q53" s="45"/>
      <c r="R53" s="46"/>
      <c r="S53" s="46"/>
      <c r="T53" s="42"/>
      <c r="U53" s="42"/>
      <c r="V53" s="42"/>
      <c r="W53" s="47"/>
      <c r="X53" s="47"/>
      <c r="Y53" s="47"/>
      <c r="Z53" s="48"/>
      <c r="AA53" s="49"/>
      <c r="AB53" s="49"/>
      <c r="AC53" s="50"/>
      <c r="AD53" s="51"/>
      <c r="AE53" s="52"/>
      <c r="AF53" s="52"/>
      <c r="AG53" s="53" t="s">
        <v>104</v>
      </c>
      <c r="AH53" s="53" t="s">
        <v>51</v>
      </c>
      <c r="AI53" s="54">
        <v>497678</v>
      </c>
      <c r="AJ53" s="55"/>
      <c r="AK53" s="55"/>
      <c r="AL53" s="55"/>
      <c r="AM53" s="56"/>
      <c r="AN53" s="56"/>
      <c r="AO53" s="32" t="s">
        <v>58</v>
      </c>
    </row>
    <row r="54" spans="1:41" s="57" customFormat="1" ht="116.25" customHeight="1">
      <c r="A54" s="70">
        <v>6</v>
      </c>
      <c r="B54" s="36" t="s">
        <v>45</v>
      </c>
      <c r="C54" s="37" t="s">
        <v>56</v>
      </c>
      <c r="D54" s="56" t="s">
        <v>109</v>
      </c>
      <c r="E54" s="39" t="s">
        <v>61</v>
      </c>
      <c r="F54" s="40" t="s">
        <v>49</v>
      </c>
      <c r="G54" s="41">
        <v>1331959</v>
      </c>
      <c r="H54" s="41">
        <v>0</v>
      </c>
      <c r="I54" s="41">
        <v>1331959</v>
      </c>
      <c r="J54" s="42"/>
      <c r="K54" s="43"/>
      <c r="L54" s="44"/>
      <c r="M54" s="44"/>
      <c r="N54" s="42"/>
      <c r="O54" s="44"/>
      <c r="P54" s="44"/>
      <c r="Q54" s="45"/>
      <c r="R54" s="46"/>
      <c r="S54" s="46"/>
      <c r="T54" s="42"/>
      <c r="U54" s="42"/>
      <c r="V54" s="42"/>
      <c r="W54" s="47"/>
      <c r="X54" s="47"/>
      <c r="Y54" s="47"/>
      <c r="Z54" s="48"/>
      <c r="AA54" s="49"/>
      <c r="AB54" s="49"/>
      <c r="AC54" s="50"/>
      <c r="AD54" s="51"/>
      <c r="AE54" s="52"/>
      <c r="AF54" s="52"/>
      <c r="AG54" s="53" t="s">
        <v>104</v>
      </c>
      <c r="AH54" s="53" t="s">
        <v>51</v>
      </c>
      <c r="AI54" s="54">
        <v>1331959</v>
      </c>
      <c r="AJ54" s="55"/>
      <c r="AK54" s="55"/>
      <c r="AL54" s="55"/>
      <c r="AM54" s="56"/>
      <c r="AN54" s="56"/>
      <c r="AO54" s="32" t="s">
        <v>58</v>
      </c>
    </row>
    <row r="55" spans="1:41" s="57" customFormat="1" ht="116.25" customHeight="1">
      <c r="A55" s="70">
        <v>7</v>
      </c>
      <c r="B55" s="36" t="s">
        <v>45</v>
      </c>
      <c r="C55" s="37" t="s">
        <v>56</v>
      </c>
      <c r="D55" s="71" t="s">
        <v>110</v>
      </c>
      <c r="E55" s="39" t="s">
        <v>61</v>
      </c>
      <c r="F55" s="40" t="s">
        <v>49</v>
      </c>
      <c r="G55" s="41">
        <v>4925859</v>
      </c>
      <c r="H55" s="41">
        <v>0</v>
      </c>
      <c r="I55" s="41">
        <v>4925859</v>
      </c>
      <c r="J55" s="42"/>
      <c r="K55" s="43"/>
      <c r="L55" s="44"/>
      <c r="M55" s="44"/>
      <c r="N55" s="42"/>
      <c r="O55" s="44"/>
      <c r="P55" s="44"/>
      <c r="Q55" s="45"/>
      <c r="R55" s="46"/>
      <c r="S55" s="46"/>
      <c r="T55" s="42"/>
      <c r="U55" s="42"/>
      <c r="V55" s="42"/>
      <c r="W55" s="47"/>
      <c r="X55" s="47"/>
      <c r="Y55" s="47"/>
      <c r="Z55" s="48"/>
      <c r="AA55" s="49"/>
      <c r="AB55" s="49"/>
      <c r="AC55" s="50"/>
      <c r="AD55" s="51"/>
      <c r="AE55" s="52"/>
      <c r="AF55" s="52"/>
      <c r="AG55" s="53" t="s">
        <v>104</v>
      </c>
      <c r="AH55" s="53" t="s">
        <v>51</v>
      </c>
      <c r="AI55" s="54">
        <v>4925859</v>
      </c>
      <c r="AJ55" s="55"/>
      <c r="AK55" s="55"/>
      <c r="AL55" s="55"/>
      <c r="AM55" s="56"/>
      <c r="AN55" s="56"/>
      <c r="AO55" s="32" t="s">
        <v>58</v>
      </c>
    </row>
    <row r="56" spans="1:41" s="57" customFormat="1" ht="116.25" customHeight="1">
      <c r="A56" s="70">
        <v>8</v>
      </c>
      <c r="B56" s="36" t="s">
        <v>45</v>
      </c>
      <c r="C56" s="37" t="s">
        <v>56</v>
      </c>
      <c r="D56" s="56" t="s">
        <v>111</v>
      </c>
      <c r="E56" s="39" t="s">
        <v>61</v>
      </c>
      <c r="F56" s="40" t="s">
        <v>49</v>
      </c>
      <c r="G56" s="41">
        <v>83288</v>
      </c>
      <c r="H56" s="41">
        <v>0</v>
      </c>
      <c r="I56" s="41">
        <v>83288</v>
      </c>
      <c r="J56" s="42"/>
      <c r="K56" s="43"/>
      <c r="L56" s="44"/>
      <c r="M56" s="44"/>
      <c r="N56" s="42"/>
      <c r="O56" s="44"/>
      <c r="P56" s="44"/>
      <c r="Q56" s="45"/>
      <c r="R56" s="46"/>
      <c r="S56" s="46"/>
      <c r="T56" s="42"/>
      <c r="U56" s="42"/>
      <c r="V56" s="42"/>
      <c r="W56" s="47"/>
      <c r="X56" s="47"/>
      <c r="Y56" s="47"/>
      <c r="Z56" s="48"/>
      <c r="AA56" s="49"/>
      <c r="AB56" s="49"/>
      <c r="AC56" s="50"/>
      <c r="AD56" s="51"/>
      <c r="AE56" s="52"/>
      <c r="AF56" s="52"/>
      <c r="AG56" s="53" t="s">
        <v>104</v>
      </c>
      <c r="AH56" s="53" t="s">
        <v>51</v>
      </c>
      <c r="AI56" s="54">
        <v>83288</v>
      </c>
      <c r="AJ56" s="55"/>
      <c r="AK56" s="55"/>
      <c r="AL56" s="55"/>
      <c r="AM56" s="56"/>
      <c r="AN56" s="56"/>
      <c r="AO56" s="32" t="s">
        <v>58</v>
      </c>
    </row>
    <row r="57" spans="1:41" s="57" customFormat="1" ht="116.25" customHeight="1">
      <c r="A57" s="70">
        <v>9</v>
      </c>
      <c r="B57" s="36" t="s">
        <v>45</v>
      </c>
      <c r="C57" s="37" t="s">
        <v>56</v>
      </c>
      <c r="D57" s="56" t="s">
        <v>112</v>
      </c>
      <c r="E57" s="39" t="s">
        <v>61</v>
      </c>
      <c r="F57" s="40" t="s">
        <v>49</v>
      </c>
      <c r="G57" s="41">
        <v>790559</v>
      </c>
      <c r="H57" s="41">
        <v>0</v>
      </c>
      <c r="I57" s="41">
        <v>790559</v>
      </c>
      <c r="J57" s="42"/>
      <c r="K57" s="43"/>
      <c r="L57" s="44"/>
      <c r="M57" s="44"/>
      <c r="N57" s="42"/>
      <c r="O57" s="44"/>
      <c r="P57" s="44"/>
      <c r="Q57" s="45"/>
      <c r="R57" s="46"/>
      <c r="S57" s="46"/>
      <c r="T57" s="42"/>
      <c r="U57" s="42"/>
      <c r="V57" s="42"/>
      <c r="W57" s="47"/>
      <c r="X57" s="47"/>
      <c r="Y57" s="47"/>
      <c r="Z57" s="48"/>
      <c r="AA57" s="49"/>
      <c r="AB57" s="49"/>
      <c r="AC57" s="50"/>
      <c r="AD57" s="51"/>
      <c r="AE57" s="52"/>
      <c r="AF57" s="52"/>
      <c r="AG57" s="53" t="s">
        <v>104</v>
      </c>
      <c r="AH57" s="53" t="s">
        <v>51</v>
      </c>
      <c r="AI57" s="54">
        <v>790559</v>
      </c>
      <c r="AJ57" s="55"/>
      <c r="AK57" s="55"/>
      <c r="AL57" s="55"/>
      <c r="AM57" s="56"/>
      <c r="AN57" s="56"/>
      <c r="AO57" s="32" t="s">
        <v>58</v>
      </c>
    </row>
    <row r="58" spans="1:41" s="57" customFormat="1" ht="116.25" customHeight="1">
      <c r="A58" s="70">
        <v>10</v>
      </c>
      <c r="B58" s="36" t="s">
        <v>45</v>
      </c>
      <c r="C58" s="37" t="s">
        <v>56</v>
      </c>
      <c r="D58" s="56" t="s">
        <v>113</v>
      </c>
      <c r="E58" s="39" t="s">
        <v>61</v>
      </c>
      <c r="F58" s="40" t="s">
        <v>49</v>
      </c>
      <c r="G58" s="41">
        <v>884772</v>
      </c>
      <c r="H58" s="41">
        <v>0</v>
      </c>
      <c r="I58" s="41">
        <v>884772</v>
      </c>
      <c r="J58" s="42"/>
      <c r="K58" s="43"/>
      <c r="L58" s="44"/>
      <c r="M58" s="44"/>
      <c r="N58" s="42"/>
      <c r="O58" s="44"/>
      <c r="P58" s="44"/>
      <c r="Q58" s="45"/>
      <c r="R58" s="46"/>
      <c r="S58" s="46"/>
      <c r="T58" s="42"/>
      <c r="U58" s="42"/>
      <c r="V58" s="42"/>
      <c r="W58" s="47"/>
      <c r="X58" s="47"/>
      <c r="Y58" s="47"/>
      <c r="Z58" s="48"/>
      <c r="AA58" s="49"/>
      <c r="AB58" s="49"/>
      <c r="AC58" s="50"/>
      <c r="AD58" s="51"/>
      <c r="AE58" s="52"/>
      <c r="AF58" s="52"/>
      <c r="AG58" s="53" t="s">
        <v>104</v>
      </c>
      <c r="AH58" s="53" t="s">
        <v>51</v>
      </c>
      <c r="AI58" s="54">
        <v>884772</v>
      </c>
      <c r="AJ58" s="55"/>
      <c r="AK58" s="55"/>
      <c r="AL58" s="55"/>
      <c r="AM58" s="56"/>
      <c r="AN58" s="56"/>
      <c r="AO58" s="32" t="s">
        <v>58</v>
      </c>
    </row>
    <row r="59" spans="1:41" s="57" customFormat="1" ht="116.25" customHeight="1">
      <c r="A59" s="70">
        <v>11</v>
      </c>
      <c r="B59" s="36" t="s">
        <v>45</v>
      </c>
      <c r="C59" s="37" t="s">
        <v>56</v>
      </c>
      <c r="D59" s="56" t="s">
        <v>114</v>
      </c>
      <c r="E59" s="39" t="s">
        <v>61</v>
      </c>
      <c r="F59" s="40" t="s">
        <v>49</v>
      </c>
      <c r="G59" s="41">
        <v>936000</v>
      </c>
      <c r="H59" s="41">
        <v>0</v>
      </c>
      <c r="I59" s="41">
        <v>936000</v>
      </c>
      <c r="J59" s="42"/>
      <c r="K59" s="43"/>
      <c r="L59" s="44"/>
      <c r="M59" s="44"/>
      <c r="N59" s="42"/>
      <c r="O59" s="44"/>
      <c r="P59" s="44"/>
      <c r="Q59" s="45"/>
      <c r="R59" s="46"/>
      <c r="S59" s="46"/>
      <c r="T59" s="42"/>
      <c r="U59" s="42"/>
      <c r="V59" s="42"/>
      <c r="W59" s="47"/>
      <c r="X59" s="47"/>
      <c r="Y59" s="47"/>
      <c r="Z59" s="48"/>
      <c r="AA59" s="49"/>
      <c r="AB59" s="49"/>
      <c r="AC59" s="50"/>
      <c r="AD59" s="51"/>
      <c r="AE59" s="52"/>
      <c r="AF59" s="52"/>
      <c r="AG59" s="53" t="s">
        <v>104</v>
      </c>
      <c r="AH59" s="53" t="s">
        <v>51</v>
      </c>
      <c r="AI59" s="54">
        <v>936000</v>
      </c>
      <c r="AJ59" s="55"/>
      <c r="AK59" s="55"/>
      <c r="AL59" s="55"/>
      <c r="AM59" s="56"/>
      <c r="AN59" s="56"/>
      <c r="AO59" s="32"/>
    </row>
    <row r="60" spans="1:41" s="57" customFormat="1" ht="116.25" customHeight="1">
      <c r="A60" s="70">
        <v>12</v>
      </c>
      <c r="B60" s="36" t="s">
        <v>45</v>
      </c>
      <c r="C60" s="37" t="s">
        <v>56</v>
      </c>
      <c r="D60" s="56" t="s">
        <v>115</v>
      </c>
      <c r="E60" s="39" t="s">
        <v>61</v>
      </c>
      <c r="F60" s="40" t="s">
        <v>49</v>
      </c>
      <c r="G60" s="41">
        <v>711498</v>
      </c>
      <c r="H60" s="41">
        <v>0</v>
      </c>
      <c r="I60" s="41">
        <v>711498</v>
      </c>
      <c r="J60" s="42"/>
      <c r="K60" s="43"/>
      <c r="L60" s="44"/>
      <c r="M60" s="44"/>
      <c r="N60" s="42"/>
      <c r="O60" s="44"/>
      <c r="P60" s="44"/>
      <c r="Q60" s="45"/>
      <c r="R60" s="46"/>
      <c r="S60" s="46"/>
      <c r="T60" s="42"/>
      <c r="U60" s="42"/>
      <c r="V60" s="42"/>
      <c r="W60" s="47"/>
      <c r="X60" s="47"/>
      <c r="Y60" s="47"/>
      <c r="Z60" s="48"/>
      <c r="AA60" s="49"/>
      <c r="AB60" s="49"/>
      <c r="AC60" s="50"/>
      <c r="AD60" s="51"/>
      <c r="AE60" s="52"/>
      <c r="AF60" s="52"/>
      <c r="AG60" s="53" t="s">
        <v>104</v>
      </c>
      <c r="AH60" s="53" t="s">
        <v>51</v>
      </c>
      <c r="AI60" s="54">
        <v>711498</v>
      </c>
      <c r="AJ60" s="55"/>
      <c r="AK60" s="55"/>
      <c r="AL60" s="55"/>
      <c r="AM60" s="56"/>
      <c r="AN60" s="56"/>
      <c r="AO60" s="32"/>
    </row>
    <row r="61" spans="1:41" s="57" customFormat="1" ht="116.25" customHeight="1">
      <c r="A61" s="70">
        <v>13</v>
      </c>
      <c r="B61" s="36" t="s">
        <v>45</v>
      </c>
      <c r="C61" s="37" t="s">
        <v>56</v>
      </c>
      <c r="D61" s="56" t="s">
        <v>116</v>
      </c>
      <c r="E61" s="39" t="s">
        <v>61</v>
      </c>
      <c r="F61" s="40" t="s">
        <v>49</v>
      </c>
      <c r="G61" s="41">
        <v>355605</v>
      </c>
      <c r="H61" s="41">
        <v>0</v>
      </c>
      <c r="I61" s="72">
        <v>355605</v>
      </c>
      <c r="J61" s="42"/>
      <c r="K61" s="43"/>
      <c r="L61" s="44"/>
      <c r="M61" s="44"/>
      <c r="N61" s="42"/>
      <c r="O61" s="44"/>
      <c r="P61" s="44"/>
      <c r="Q61" s="45"/>
      <c r="R61" s="46"/>
      <c r="S61" s="46"/>
      <c r="T61" s="42"/>
      <c r="U61" s="42"/>
      <c r="V61" s="42"/>
      <c r="W61" s="47"/>
      <c r="X61" s="47"/>
      <c r="Y61" s="47"/>
      <c r="Z61" s="48"/>
      <c r="AA61" s="49"/>
      <c r="AB61" s="49"/>
      <c r="AC61" s="50"/>
      <c r="AD61" s="51"/>
      <c r="AE61" s="52"/>
      <c r="AF61" s="52"/>
      <c r="AG61" s="53" t="s">
        <v>104</v>
      </c>
      <c r="AH61" s="53" t="s">
        <v>51</v>
      </c>
      <c r="AI61" s="54">
        <v>355605</v>
      </c>
      <c r="AJ61" s="55"/>
      <c r="AK61" s="55"/>
      <c r="AL61" s="55"/>
      <c r="AM61" s="56"/>
      <c r="AN61" s="56"/>
      <c r="AO61" s="32"/>
    </row>
    <row r="62" spans="1:41" s="57" customFormat="1" ht="116.25" customHeight="1">
      <c r="A62" s="70">
        <v>14</v>
      </c>
      <c r="B62" s="36" t="s">
        <v>45</v>
      </c>
      <c r="C62" s="37" t="s">
        <v>56</v>
      </c>
      <c r="D62" s="56" t="s">
        <v>117</v>
      </c>
      <c r="E62" s="39" t="s">
        <v>61</v>
      </c>
      <c r="F62" s="40" t="s">
        <v>49</v>
      </c>
      <c r="G62" s="41">
        <v>107845</v>
      </c>
      <c r="H62" s="41">
        <v>0</v>
      </c>
      <c r="I62" s="72">
        <v>107845</v>
      </c>
      <c r="J62" s="42"/>
      <c r="K62" s="43"/>
      <c r="L62" s="44"/>
      <c r="M62" s="44"/>
      <c r="N62" s="42"/>
      <c r="O62" s="44"/>
      <c r="P62" s="44"/>
      <c r="Q62" s="45"/>
      <c r="R62" s="46"/>
      <c r="S62" s="46"/>
      <c r="T62" s="42"/>
      <c r="U62" s="42"/>
      <c r="V62" s="42"/>
      <c r="W62" s="47"/>
      <c r="X62" s="47"/>
      <c r="Y62" s="47"/>
      <c r="Z62" s="48"/>
      <c r="AA62" s="49"/>
      <c r="AB62" s="49"/>
      <c r="AC62" s="50"/>
      <c r="AD62" s="51"/>
      <c r="AE62" s="52"/>
      <c r="AF62" s="52"/>
      <c r="AG62" s="53" t="s">
        <v>104</v>
      </c>
      <c r="AH62" s="53" t="s">
        <v>51</v>
      </c>
      <c r="AI62" s="54">
        <v>107845</v>
      </c>
      <c r="AJ62" s="55"/>
      <c r="AK62" s="55"/>
      <c r="AL62" s="55"/>
      <c r="AM62" s="56"/>
      <c r="AN62" s="56"/>
      <c r="AO62" s="32"/>
    </row>
    <row r="63" spans="1:41" s="57" customFormat="1" ht="116.25" customHeight="1">
      <c r="A63" s="70">
        <v>15</v>
      </c>
      <c r="B63" s="36" t="s">
        <v>45</v>
      </c>
      <c r="C63" s="37" t="s">
        <v>56</v>
      </c>
      <c r="D63" s="56" t="s">
        <v>118</v>
      </c>
      <c r="E63" s="39" t="s">
        <v>61</v>
      </c>
      <c r="F63" s="40" t="s">
        <v>49</v>
      </c>
      <c r="G63" s="41">
        <v>217606</v>
      </c>
      <c r="H63" s="41">
        <v>0</v>
      </c>
      <c r="I63" s="72">
        <v>217606</v>
      </c>
      <c r="J63" s="42"/>
      <c r="K63" s="43"/>
      <c r="L63" s="44"/>
      <c r="M63" s="44"/>
      <c r="N63" s="42"/>
      <c r="O63" s="44"/>
      <c r="P63" s="44"/>
      <c r="Q63" s="45"/>
      <c r="R63" s="46"/>
      <c r="S63" s="46"/>
      <c r="T63" s="42"/>
      <c r="U63" s="42"/>
      <c r="V63" s="42"/>
      <c r="W63" s="47"/>
      <c r="X63" s="47"/>
      <c r="Y63" s="47"/>
      <c r="Z63" s="48"/>
      <c r="AA63" s="49"/>
      <c r="AB63" s="49"/>
      <c r="AC63" s="50"/>
      <c r="AD63" s="51"/>
      <c r="AE63" s="52"/>
      <c r="AF63" s="52"/>
      <c r="AG63" s="53" t="s">
        <v>104</v>
      </c>
      <c r="AH63" s="53" t="s">
        <v>51</v>
      </c>
      <c r="AI63" s="54">
        <v>217606</v>
      </c>
      <c r="AJ63" s="55"/>
      <c r="AK63" s="55"/>
      <c r="AL63" s="55"/>
      <c r="AM63" s="56"/>
      <c r="AN63" s="56"/>
      <c r="AO63" s="32"/>
    </row>
    <row r="64" spans="1:41" s="57" customFormat="1" ht="116.25" customHeight="1">
      <c r="A64" s="70">
        <v>16</v>
      </c>
      <c r="B64" s="36" t="s">
        <v>45</v>
      </c>
      <c r="C64" s="37" t="s">
        <v>56</v>
      </c>
      <c r="D64" s="56" t="s">
        <v>119</v>
      </c>
      <c r="E64" s="39" t="s">
        <v>61</v>
      </c>
      <c r="F64" s="40" t="s">
        <v>49</v>
      </c>
      <c r="G64" s="41">
        <v>311118</v>
      </c>
      <c r="H64" s="41">
        <v>0</v>
      </c>
      <c r="I64" s="72">
        <v>311118</v>
      </c>
      <c r="J64" s="42"/>
      <c r="K64" s="43"/>
      <c r="L64" s="44"/>
      <c r="M64" s="44"/>
      <c r="N64" s="42"/>
      <c r="O64" s="44"/>
      <c r="P64" s="44"/>
      <c r="Q64" s="45"/>
      <c r="R64" s="46"/>
      <c r="S64" s="46"/>
      <c r="T64" s="42"/>
      <c r="U64" s="42"/>
      <c r="V64" s="42"/>
      <c r="W64" s="47"/>
      <c r="X64" s="47"/>
      <c r="Y64" s="47"/>
      <c r="Z64" s="48"/>
      <c r="AA64" s="49"/>
      <c r="AB64" s="49"/>
      <c r="AC64" s="50"/>
      <c r="AD64" s="51"/>
      <c r="AE64" s="52"/>
      <c r="AF64" s="52"/>
      <c r="AG64" s="53" t="s">
        <v>104</v>
      </c>
      <c r="AH64" s="53" t="s">
        <v>51</v>
      </c>
      <c r="AI64" s="54">
        <v>311118</v>
      </c>
      <c r="AJ64" s="55"/>
      <c r="AK64" s="55"/>
      <c r="AL64" s="55"/>
      <c r="AM64" s="56"/>
      <c r="AN64" s="56"/>
      <c r="AO64" s="32"/>
    </row>
    <row r="65" spans="1:41" s="57" customFormat="1" ht="116.25" customHeight="1">
      <c r="A65" s="73">
        <v>17</v>
      </c>
      <c r="B65" s="74" t="s">
        <v>45</v>
      </c>
      <c r="C65" s="75" t="s">
        <v>56</v>
      </c>
      <c r="D65" s="76" t="s">
        <v>120</v>
      </c>
      <c r="E65" s="77" t="s">
        <v>61</v>
      </c>
      <c r="F65" s="78" t="s">
        <v>49</v>
      </c>
      <c r="G65" s="79">
        <v>417660</v>
      </c>
      <c r="H65" s="41">
        <v>0</v>
      </c>
      <c r="I65" s="80">
        <v>417660</v>
      </c>
      <c r="J65" s="81"/>
      <c r="K65" s="82"/>
      <c r="L65" s="83"/>
      <c r="M65" s="83"/>
      <c r="N65" s="81"/>
      <c r="O65" s="83"/>
      <c r="P65" s="83"/>
      <c r="Q65" s="84"/>
      <c r="R65" s="85"/>
      <c r="S65" s="85"/>
      <c r="T65" s="81"/>
      <c r="U65" s="81"/>
      <c r="V65" s="81"/>
      <c r="W65" s="86"/>
      <c r="X65" s="86"/>
      <c r="Y65" s="86"/>
      <c r="Z65" s="87"/>
      <c r="AA65" s="49"/>
      <c r="AB65" s="49"/>
      <c r="AC65" s="88"/>
      <c r="AD65" s="89"/>
      <c r="AE65" s="90"/>
      <c r="AF65" s="90"/>
      <c r="AG65" s="91" t="s">
        <v>104</v>
      </c>
      <c r="AH65" s="91" t="s">
        <v>51</v>
      </c>
      <c r="AI65" s="92">
        <v>417660</v>
      </c>
      <c r="AJ65" s="93"/>
      <c r="AK65" s="93"/>
      <c r="AL65" s="93"/>
      <c r="AM65" s="76"/>
      <c r="AN65" s="76"/>
      <c r="AO65" s="94"/>
    </row>
    <row r="66" spans="1:41" s="57" customFormat="1" ht="116.25" customHeight="1">
      <c r="A66" s="73">
        <v>18</v>
      </c>
      <c r="B66" s="52" t="s">
        <v>45</v>
      </c>
      <c r="C66" s="58" t="s">
        <v>46</v>
      </c>
      <c r="D66" s="38" t="s">
        <v>121</v>
      </c>
      <c r="E66" s="59" t="s">
        <v>91</v>
      </c>
      <c r="F66" s="78" t="s">
        <v>49</v>
      </c>
      <c r="G66" s="79">
        <v>120000</v>
      </c>
      <c r="H66" s="41">
        <v>0</v>
      </c>
      <c r="I66" s="80">
        <v>120000</v>
      </c>
      <c r="J66" s="81"/>
      <c r="K66" s="82"/>
      <c r="L66" s="83"/>
      <c r="M66" s="83"/>
      <c r="N66" s="81"/>
      <c r="O66" s="83"/>
      <c r="P66" s="83"/>
      <c r="Q66" s="84"/>
      <c r="R66" s="85"/>
      <c r="S66" s="85"/>
      <c r="T66" s="81"/>
      <c r="U66" s="81"/>
      <c r="V66" s="81"/>
      <c r="W66" s="86"/>
      <c r="X66" s="86"/>
      <c r="Y66" s="86"/>
      <c r="Z66" s="87"/>
      <c r="AA66" s="49"/>
      <c r="AB66" s="49"/>
      <c r="AC66" s="88"/>
      <c r="AD66" s="89"/>
      <c r="AE66" s="90"/>
      <c r="AF66" s="90"/>
      <c r="AG66" s="91" t="s">
        <v>104</v>
      </c>
      <c r="AH66" s="91" t="s">
        <v>51</v>
      </c>
      <c r="AI66" s="95">
        <v>120000</v>
      </c>
      <c r="AJ66" s="56"/>
      <c r="AK66" s="56"/>
      <c r="AL66" s="56"/>
      <c r="AM66" s="56"/>
      <c r="AN66" s="56"/>
      <c r="AO66" s="32"/>
    </row>
    <row r="67" spans="1:41" s="57" customFormat="1" ht="116.25" customHeight="1">
      <c r="A67" s="73">
        <v>19</v>
      </c>
      <c r="B67" s="52" t="s">
        <v>45</v>
      </c>
      <c r="C67" s="58" t="s">
        <v>46</v>
      </c>
      <c r="D67" s="38" t="s">
        <v>122</v>
      </c>
      <c r="E67" s="59" t="s">
        <v>91</v>
      </c>
      <c r="F67" s="78" t="s">
        <v>49</v>
      </c>
      <c r="G67" s="79">
        <v>120000</v>
      </c>
      <c r="H67" s="41">
        <v>0</v>
      </c>
      <c r="I67" s="80">
        <v>120000</v>
      </c>
      <c r="J67" s="81"/>
      <c r="K67" s="82"/>
      <c r="L67" s="83"/>
      <c r="M67" s="83"/>
      <c r="N67" s="81"/>
      <c r="O67" s="83"/>
      <c r="P67" s="83"/>
      <c r="Q67" s="84"/>
      <c r="R67" s="85"/>
      <c r="S67" s="85"/>
      <c r="T67" s="81"/>
      <c r="U67" s="81"/>
      <c r="V67" s="81"/>
      <c r="W67" s="86"/>
      <c r="X67" s="86"/>
      <c r="Y67" s="86"/>
      <c r="Z67" s="87"/>
      <c r="AA67" s="49"/>
      <c r="AB67" s="49"/>
      <c r="AC67" s="88"/>
      <c r="AD67" s="89"/>
      <c r="AE67" s="90"/>
      <c r="AF67" s="90"/>
      <c r="AG67" s="91" t="s">
        <v>104</v>
      </c>
      <c r="AH67" s="91" t="s">
        <v>51</v>
      </c>
      <c r="AI67" s="95">
        <v>120000</v>
      </c>
      <c r="AJ67" s="56"/>
      <c r="AK67" s="56"/>
      <c r="AL67" s="56"/>
      <c r="AM67" s="56"/>
      <c r="AN67" s="56"/>
      <c r="AO67" s="32"/>
    </row>
    <row r="68" spans="1:41" s="57" customFormat="1" ht="116.25" customHeight="1">
      <c r="A68" s="73">
        <v>20</v>
      </c>
      <c r="B68" s="52" t="s">
        <v>45</v>
      </c>
      <c r="C68" s="58" t="s">
        <v>46</v>
      </c>
      <c r="D68" s="38" t="s">
        <v>123</v>
      </c>
      <c r="E68" s="59" t="s">
        <v>91</v>
      </c>
      <c r="F68" s="78" t="s">
        <v>49</v>
      </c>
      <c r="G68" s="79">
        <v>120000</v>
      </c>
      <c r="H68" s="41">
        <v>0</v>
      </c>
      <c r="I68" s="80">
        <v>120000</v>
      </c>
      <c r="J68" s="81"/>
      <c r="K68" s="82"/>
      <c r="L68" s="83"/>
      <c r="M68" s="83"/>
      <c r="N68" s="81"/>
      <c r="O68" s="83"/>
      <c r="P68" s="83"/>
      <c r="Q68" s="84"/>
      <c r="R68" s="85"/>
      <c r="S68" s="85"/>
      <c r="T68" s="81"/>
      <c r="U68" s="81"/>
      <c r="V68" s="81"/>
      <c r="W68" s="86"/>
      <c r="X68" s="86"/>
      <c r="Y68" s="86"/>
      <c r="Z68" s="87"/>
      <c r="AA68" s="49"/>
      <c r="AB68" s="49"/>
      <c r="AC68" s="88"/>
      <c r="AD68" s="89"/>
      <c r="AE68" s="90"/>
      <c r="AF68" s="90"/>
      <c r="AG68" s="91" t="s">
        <v>104</v>
      </c>
      <c r="AH68" s="91" t="s">
        <v>51</v>
      </c>
      <c r="AI68" s="95">
        <v>120000</v>
      </c>
      <c r="AJ68" s="56"/>
      <c r="AK68" s="56"/>
      <c r="AL68" s="56"/>
      <c r="AM68" s="56"/>
      <c r="AN68" s="56"/>
      <c r="AO68" s="32"/>
    </row>
    <row r="69" spans="1:41" s="57" customFormat="1" ht="116.25" customHeight="1">
      <c r="A69" s="73">
        <v>21</v>
      </c>
      <c r="B69" s="52" t="s">
        <v>45</v>
      </c>
      <c r="C69" s="58" t="s">
        <v>46</v>
      </c>
      <c r="D69" s="38" t="s">
        <v>124</v>
      </c>
      <c r="E69" s="59" t="s">
        <v>91</v>
      </c>
      <c r="F69" s="78" t="s">
        <v>49</v>
      </c>
      <c r="G69" s="79">
        <v>120000</v>
      </c>
      <c r="H69" s="41">
        <v>0</v>
      </c>
      <c r="I69" s="80">
        <v>120000</v>
      </c>
      <c r="J69" s="81"/>
      <c r="K69" s="82"/>
      <c r="L69" s="83"/>
      <c r="M69" s="83"/>
      <c r="N69" s="81"/>
      <c r="O69" s="83"/>
      <c r="P69" s="83"/>
      <c r="Q69" s="84"/>
      <c r="R69" s="85"/>
      <c r="S69" s="85"/>
      <c r="T69" s="81"/>
      <c r="U69" s="81"/>
      <c r="V69" s="81"/>
      <c r="W69" s="86"/>
      <c r="X69" s="86"/>
      <c r="Y69" s="86"/>
      <c r="Z69" s="87"/>
      <c r="AA69" s="49"/>
      <c r="AB69" s="49"/>
      <c r="AC69" s="88"/>
      <c r="AD69" s="89"/>
      <c r="AE69" s="90"/>
      <c r="AF69" s="90"/>
      <c r="AG69" s="91" t="s">
        <v>104</v>
      </c>
      <c r="AH69" s="91" t="s">
        <v>51</v>
      </c>
      <c r="AI69" s="95">
        <v>120000</v>
      </c>
      <c r="AJ69" s="56"/>
      <c r="AK69" s="56"/>
      <c r="AL69" s="56"/>
      <c r="AM69" s="56"/>
      <c r="AN69" s="56"/>
      <c r="AO69" s="32"/>
    </row>
    <row r="70" spans="1:41" s="57" customFormat="1" ht="116.25" customHeight="1">
      <c r="A70" s="73">
        <v>22</v>
      </c>
      <c r="B70" s="52" t="s">
        <v>45</v>
      </c>
      <c r="C70" s="58" t="s">
        <v>46</v>
      </c>
      <c r="D70" s="38" t="s">
        <v>125</v>
      </c>
      <c r="E70" s="59" t="s">
        <v>91</v>
      </c>
      <c r="F70" s="78" t="s">
        <v>49</v>
      </c>
      <c r="G70" s="79">
        <v>120000</v>
      </c>
      <c r="H70" s="41">
        <v>0</v>
      </c>
      <c r="I70" s="80">
        <v>120000</v>
      </c>
      <c r="J70" s="81"/>
      <c r="K70" s="82"/>
      <c r="L70" s="83"/>
      <c r="M70" s="83"/>
      <c r="N70" s="81"/>
      <c r="O70" s="83"/>
      <c r="P70" s="83"/>
      <c r="Q70" s="84"/>
      <c r="R70" s="85"/>
      <c r="S70" s="85"/>
      <c r="T70" s="81"/>
      <c r="U70" s="81"/>
      <c r="V70" s="81"/>
      <c r="W70" s="86"/>
      <c r="X70" s="86"/>
      <c r="Y70" s="86"/>
      <c r="Z70" s="87"/>
      <c r="AA70" s="49"/>
      <c r="AB70" s="49"/>
      <c r="AC70" s="88"/>
      <c r="AD70" s="89"/>
      <c r="AE70" s="90"/>
      <c r="AF70" s="90"/>
      <c r="AG70" s="91" t="s">
        <v>104</v>
      </c>
      <c r="AH70" s="91" t="s">
        <v>51</v>
      </c>
      <c r="AI70" s="95">
        <v>120000</v>
      </c>
      <c r="AJ70" s="56"/>
      <c r="AK70" s="56"/>
      <c r="AL70" s="56"/>
      <c r="AM70" s="56"/>
      <c r="AN70" s="56"/>
      <c r="AO70" s="32"/>
    </row>
    <row r="71" spans="1:41" s="57" customFormat="1" ht="116.25" customHeight="1">
      <c r="A71" s="73">
        <v>23</v>
      </c>
      <c r="B71" s="52" t="s">
        <v>45</v>
      </c>
      <c r="C71" s="58" t="s">
        <v>46</v>
      </c>
      <c r="D71" s="38" t="s">
        <v>126</v>
      </c>
      <c r="E71" s="59" t="s">
        <v>91</v>
      </c>
      <c r="F71" s="78" t="s">
        <v>49</v>
      </c>
      <c r="G71" s="79">
        <v>120000</v>
      </c>
      <c r="H71" s="41">
        <v>0</v>
      </c>
      <c r="I71" s="80">
        <v>120000</v>
      </c>
      <c r="J71" s="81"/>
      <c r="K71" s="82"/>
      <c r="L71" s="83"/>
      <c r="M71" s="83"/>
      <c r="N71" s="81"/>
      <c r="O71" s="83"/>
      <c r="P71" s="83"/>
      <c r="Q71" s="84"/>
      <c r="R71" s="85"/>
      <c r="S71" s="85"/>
      <c r="T71" s="81"/>
      <c r="U71" s="81"/>
      <c r="V71" s="81"/>
      <c r="W71" s="86"/>
      <c r="X71" s="86"/>
      <c r="Y71" s="86"/>
      <c r="Z71" s="87"/>
      <c r="AA71" s="49"/>
      <c r="AB71" s="49"/>
      <c r="AC71" s="88"/>
      <c r="AD71" s="89"/>
      <c r="AE71" s="90"/>
      <c r="AF71" s="90"/>
      <c r="AG71" s="91" t="s">
        <v>104</v>
      </c>
      <c r="AH71" s="91" t="s">
        <v>51</v>
      </c>
      <c r="AI71" s="95">
        <v>120000</v>
      </c>
      <c r="AJ71" s="56"/>
      <c r="AK71" s="56"/>
      <c r="AL71" s="56"/>
      <c r="AM71" s="56"/>
      <c r="AN71" s="56"/>
      <c r="AO71" s="32"/>
    </row>
    <row r="72" spans="1:41" s="57" customFormat="1" ht="116.25" customHeight="1">
      <c r="A72" s="73">
        <v>24</v>
      </c>
      <c r="B72" s="52" t="s">
        <v>45</v>
      </c>
      <c r="C72" s="58" t="s">
        <v>46</v>
      </c>
      <c r="D72" s="38" t="s">
        <v>127</v>
      </c>
      <c r="E72" s="59" t="s">
        <v>91</v>
      </c>
      <c r="F72" s="78" t="s">
        <v>49</v>
      </c>
      <c r="G72" s="79">
        <v>120000</v>
      </c>
      <c r="H72" s="41">
        <v>0</v>
      </c>
      <c r="I72" s="80">
        <v>120000</v>
      </c>
      <c r="J72" s="81"/>
      <c r="K72" s="82"/>
      <c r="L72" s="83"/>
      <c r="M72" s="83"/>
      <c r="N72" s="81"/>
      <c r="O72" s="83"/>
      <c r="P72" s="83"/>
      <c r="Q72" s="84"/>
      <c r="R72" s="85"/>
      <c r="S72" s="85"/>
      <c r="T72" s="81"/>
      <c r="U72" s="81"/>
      <c r="V72" s="81"/>
      <c r="W72" s="86"/>
      <c r="X72" s="86"/>
      <c r="Y72" s="86"/>
      <c r="Z72" s="87"/>
      <c r="AA72" s="49"/>
      <c r="AB72" s="49"/>
      <c r="AC72" s="88"/>
      <c r="AD72" s="89"/>
      <c r="AE72" s="90"/>
      <c r="AF72" s="90"/>
      <c r="AG72" s="91" t="s">
        <v>104</v>
      </c>
      <c r="AH72" s="91" t="s">
        <v>51</v>
      </c>
      <c r="AI72" s="95">
        <v>120000</v>
      </c>
      <c r="AJ72" s="56"/>
      <c r="AK72" s="56"/>
      <c r="AL72" s="56"/>
      <c r="AM72" s="56"/>
      <c r="AN72" s="56"/>
      <c r="AO72" s="32"/>
    </row>
    <row r="73" spans="1:41" s="57" customFormat="1" ht="116.25" customHeight="1">
      <c r="A73" s="73">
        <v>25</v>
      </c>
      <c r="B73" s="52" t="s">
        <v>45</v>
      </c>
      <c r="C73" s="58" t="s">
        <v>46</v>
      </c>
      <c r="D73" s="38" t="s">
        <v>128</v>
      </c>
      <c r="E73" s="59" t="s">
        <v>91</v>
      </c>
      <c r="F73" s="78" t="s">
        <v>49</v>
      </c>
      <c r="G73" s="79">
        <v>120000</v>
      </c>
      <c r="H73" s="41">
        <v>0</v>
      </c>
      <c r="I73" s="80">
        <v>120000</v>
      </c>
      <c r="J73" s="81"/>
      <c r="K73" s="82"/>
      <c r="L73" s="83"/>
      <c r="M73" s="83"/>
      <c r="N73" s="81"/>
      <c r="O73" s="83"/>
      <c r="P73" s="83"/>
      <c r="Q73" s="84"/>
      <c r="R73" s="85"/>
      <c r="S73" s="85"/>
      <c r="T73" s="81"/>
      <c r="U73" s="81"/>
      <c r="V73" s="81"/>
      <c r="W73" s="86"/>
      <c r="X73" s="86"/>
      <c r="Y73" s="86"/>
      <c r="Z73" s="87"/>
      <c r="AA73" s="49"/>
      <c r="AB73" s="49"/>
      <c r="AC73" s="88"/>
      <c r="AD73" s="89"/>
      <c r="AE73" s="90"/>
      <c r="AF73" s="90"/>
      <c r="AG73" s="91" t="s">
        <v>104</v>
      </c>
      <c r="AH73" s="91" t="s">
        <v>51</v>
      </c>
      <c r="AI73" s="95">
        <v>120000</v>
      </c>
      <c r="AJ73" s="56"/>
      <c r="AK73" s="56"/>
      <c r="AL73" s="56"/>
      <c r="AM73" s="56"/>
      <c r="AN73" s="56"/>
      <c r="AO73" s="32"/>
    </row>
    <row r="74" spans="1:41" s="57" customFormat="1" ht="116.25" customHeight="1">
      <c r="A74" s="73">
        <v>26</v>
      </c>
      <c r="B74" s="52" t="s">
        <v>45</v>
      </c>
      <c r="C74" s="58" t="s">
        <v>46</v>
      </c>
      <c r="D74" s="38" t="s">
        <v>129</v>
      </c>
      <c r="E74" s="59" t="s">
        <v>91</v>
      </c>
      <c r="F74" s="78" t="s">
        <v>49</v>
      </c>
      <c r="G74" s="79">
        <v>120000</v>
      </c>
      <c r="H74" s="41">
        <v>0</v>
      </c>
      <c r="I74" s="80">
        <v>120000</v>
      </c>
      <c r="J74" s="81"/>
      <c r="K74" s="82"/>
      <c r="L74" s="83"/>
      <c r="M74" s="83"/>
      <c r="N74" s="81"/>
      <c r="O74" s="83"/>
      <c r="P74" s="83"/>
      <c r="Q74" s="84"/>
      <c r="R74" s="85"/>
      <c r="S74" s="85"/>
      <c r="T74" s="81"/>
      <c r="U74" s="81"/>
      <c r="V74" s="81"/>
      <c r="W74" s="86"/>
      <c r="X74" s="86"/>
      <c r="Y74" s="86"/>
      <c r="Z74" s="87"/>
      <c r="AA74" s="49"/>
      <c r="AB74" s="49"/>
      <c r="AC74" s="88"/>
      <c r="AD74" s="89"/>
      <c r="AE74" s="90"/>
      <c r="AF74" s="90"/>
      <c r="AG74" s="91" t="s">
        <v>104</v>
      </c>
      <c r="AH74" s="91" t="s">
        <v>51</v>
      </c>
      <c r="AI74" s="95">
        <v>120000</v>
      </c>
      <c r="AJ74" s="56"/>
      <c r="AK74" s="56"/>
      <c r="AL74" s="56"/>
      <c r="AM74" s="56"/>
      <c r="AN74" s="56"/>
      <c r="AO74" s="32"/>
    </row>
    <row r="75" spans="1:41" s="57" customFormat="1" ht="116.25" customHeight="1">
      <c r="A75" s="73">
        <v>27</v>
      </c>
      <c r="B75" s="52" t="s">
        <v>45</v>
      </c>
      <c r="C75" s="58" t="s">
        <v>46</v>
      </c>
      <c r="D75" s="38" t="s">
        <v>130</v>
      </c>
      <c r="E75" s="59" t="s">
        <v>91</v>
      </c>
      <c r="F75" s="78" t="s">
        <v>49</v>
      </c>
      <c r="G75" s="79">
        <v>120000</v>
      </c>
      <c r="H75" s="41">
        <v>0</v>
      </c>
      <c r="I75" s="80">
        <v>120000</v>
      </c>
      <c r="J75" s="81"/>
      <c r="K75" s="82"/>
      <c r="L75" s="83"/>
      <c r="M75" s="83"/>
      <c r="N75" s="81"/>
      <c r="O75" s="83"/>
      <c r="P75" s="83"/>
      <c r="Q75" s="84"/>
      <c r="R75" s="85"/>
      <c r="S75" s="85"/>
      <c r="T75" s="81"/>
      <c r="U75" s="81"/>
      <c r="V75" s="81"/>
      <c r="W75" s="86"/>
      <c r="X75" s="86"/>
      <c r="Y75" s="86"/>
      <c r="Z75" s="87"/>
      <c r="AA75" s="49"/>
      <c r="AB75" s="49"/>
      <c r="AC75" s="88"/>
      <c r="AD75" s="89"/>
      <c r="AE75" s="90"/>
      <c r="AF75" s="90"/>
      <c r="AG75" s="91" t="s">
        <v>104</v>
      </c>
      <c r="AH75" s="91" t="s">
        <v>51</v>
      </c>
      <c r="AI75" s="95">
        <v>120000</v>
      </c>
      <c r="AJ75" s="56"/>
      <c r="AK75" s="56"/>
      <c r="AL75" s="56"/>
      <c r="AM75" s="56"/>
      <c r="AN75" s="56"/>
      <c r="AO75" s="32"/>
    </row>
    <row r="76" spans="1:41" s="57" customFormat="1" ht="116.25" customHeight="1">
      <c r="A76" s="73">
        <v>28</v>
      </c>
      <c r="B76" s="52" t="s">
        <v>45</v>
      </c>
      <c r="C76" s="58" t="s">
        <v>46</v>
      </c>
      <c r="D76" s="38" t="s">
        <v>131</v>
      </c>
      <c r="E76" s="59" t="s">
        <v>91</v>
      </c>
      <c r="F76" s="78" t="s">
        <v>49</v>
      </c>
      <c r="G76" s="79">
        <v>70000</v>
      </c>
      <c r="H76" s="41">
        <v>0</v>
      </c>
      <c r="I76" s="80">
        <v>70000</v>
      </c>
      <c r="J76" s="81"/>
      <c r="K76" s="82"/>
      <c r="L76" s="83"/>
      <c r="M76" s="83"/>
      <c r="N76" s="81"/>
      <c r="O76" s="83"/>
      <c r="P76" s="83"/>
      <c r="Q76" s="84"/>
      <c r="R76" s="85"/>
      <c r="S76" s="85"/>
      <c r="T76" s="81"/>
      <c r="U76" s="81"/>
      <c r="V76" s="81"/>
      <c r="W76" s="86"/>
      <c r="X76" s="86"/>
      <c r="Y76" s="86"/>
      <c r="Z76" s="87"/>
      <c r="AA76" s="49"/>
      <c r="AB76" s="49"/>
      <c r="AC76" s="88"/>
      <c r="AD76" s="89"/>
      <c r="AE76" s="90"/>
      <c r="AF76" s="90"/>
      <c r="AG76" s="91" t="s">
        <v>104</v>
      </c>
      <c r="AH76" s="91" t="s">
        <v>51</v>
      </c>
      <c r="AI76" s="95">
        <v>70000</v>
      </c>
      <c r="AJ76" s="56"/>
      <c r="AK76" s="56"/>
      <c r="AL76" s="56"/>
      <c r="AM76" s="56"/>
      <c r="AN76" s="56"/>
      <c r="AO76" s="32"/>
    </row>
    <row r="77" spans="1:41" s="57" customFormat="1" ht="116.25" customHeight="1">
      <c r="A77" s="73">
        <v>29</v>
      </c>
      <c r="B77" s="52" t="s">
        <v>45</v>
      </c>
      <c r="C77" s="58" t="s">
        <v>46</v>
      </c>
      <c r="D77" s="38" t="s">
        <v>132</v>
      </c>
      <c r="E77" s="59" t="s">
        <v>91</v>
      </c>
      <c r="F77" s="78" t="s">
        <v>49</v>
      </c>
      <c r="G77" s="79">
        <v>70000</v>
      </c>
      <c r="H77" s="41">
        <v>0</v>
      </c>
      <c r="I77" s="80">
        <v>70000</v>
      </c>
      <c r="J77" s="81"/>
      <c r="K77" s="82"/>
      <c r="L77" s="83"/>
      <c r="M77" s="83"/>
      <c r="N77" s="81"/>
      <c r="O77" s="83"/>
      <c r="P77" s="83"/>
      <c r="Q77" s="84"/>
      <c r="R77" s="85"/>
      <c r="S77" s="85"/>
      <c r="T77" s="81"/>
      <c r="U77" s="81"/>
      <c r="V77" s="81"/>
      <c r="W77" s="86"/>
      <c r="X77" s="86"/>
      <c r="Y77" s="86"/>
      <c r="Z77" s="87"/>
      <c r="AA77" s="49"/>
      <c r="AB77" s="49"/>
      <c r="AC77" s="88"/>
      <c r="AD77" s="89"/>
      <c r="AE77" s="90"/>
      <c r="AF77" s="90"/>
      <c r="AG77" s="91" t="s">
        <v>104</v>
      </c>
      <c r="AH77" s="91" t="s">
        <v>51</v>
      </c>
      <c r="AI77" s="95">
        <v>70000</v>
      </c>
      <c r="AJ77" s="56"/>
      <c r="AK77" s="56"/>
      <c r="AL77" s="56"/>
      <c r="AM77" s="56"/>
      <c r="AN77" s="56"/>
      <c r="AO77" s="32"/>
    </row>
    <row r="78" spans="1:41" s="57" customFormat="1" ht="116.25" customHeight="1">
      <c r="A78" s="73">
        <v>30</v>
      </c>
      <c r="B78" s="52" t="s">
        <v>45</v>
      </c>
      <c r="C78" s="58" t="s">
        <v>46</v>
      </c>
      <c r="D78" s="38" t="s">
        <v>133</v>
      </c>
      <c r="E78" s="59" t="s">
        <v>91</v>
      </c>
      <c r="F78" s="78" t="s">
        <v>49</v>
      </c>
      <c r="G78" s="79">
        <v>70000</v>
      </c>
      <c r="H78" s="41">
        <v>0</v>
      </c>
      <c r="I78" s="80">
        <v>70000</v>
      </c>
      <c r="J78" s="81"/>
      <c r="K78" s="82"/>
      <c r="L78" s="83"/>
      <c r="M78" s="83"/>
      <c r="N78" s="81"/>
      <c r="O78" s="83"/>
      <c r="P78" s="83"/>
      <c r="Q78" s="84"/>
      <c r="R78" s="85"/>
      <c r="S78" s="85"/>
      <c r="T78" s="81"/>
      <c r="U78" s="81"/>
      <c r="V78" s="81"/>
      <c r="W78" s="86"/>
      <c r="X78" s="86"/>
      <c r="Y78" s="86"/>
      <c r="Z78" s="87"/>
      <c r="AA78" s="49"/>
      <c r="AB78" s="49"/>
      <c r="AC78" s="88"/>
      <c r="AD78" s="89"/>
      <c r="AE78" s="90"/>
      <c r="AF78" s="90"/>
      <c r="AG78" s="91" t="s">
        <v>104</v>
      </c>
      <c r="AH78" s="91" t="s">
        <v>51</v>
      </c>
      <c r="AI78" s="95">
        <v>70000</v>
      </c>
      <c r="AJ78" s="56"/>
      <c r="AK78" s="56"/>
      <c r="AL78" s="56"/>
      <c r="AM78" s="56"/>
      <c r="AN78" s="56"/>
      <c r="AO78" s="32"/>
    </row>
    <row r="79" spans="1:41" s="57" customFormat="1" ht="116.25" customHeight="1">
      <c r="A79" s="73">
        <v>31</v>
      </c>
      <c r="B79" s="90" t="s">
        <v>45</v>
      </c>
      <c r="C79" s="96" t="s">
        <v>46</v>
      </c>
      <c r="D79" s="49" t="s">
        <v>134</v>
      </c>
      <c r="E79" s="97" t="s">
        <v>91</v>
      </c>
      <c r="F79" s="78" t="s">
        <v>49</v>
      </c>
      <c r="G79" s="79">
        <v>70000</v>
      </c>
      <c r="H79" s="41">
        <v>0</v>
      </c>
      <c r="I79" s="80">
        <v>70000</v>
      </c>
      <c r="J79" s="81"/>
      <c r="K79" s="82"/>
      <c r="L79" s="83"/>
      <c r="M79" s="83"/>
      <c r="N79" s="81"/>
      <c r="O79" s="83"/>
      <c r="P79" s="83"/>
      <c r="Q79" s="84"/>
      <c r="R79" s="85"/>
      <c r="S79" s="85"/>
      <c r="T79" s="81"/>
      <c r="U79" s="81"/>
      <c r="V79" s="81"/>
      <c r="W79" s="86"/>
      <c r="X79" s="86"/>
      <c r="Y79" s="86"/>
      <c r="Z79" s="87"/>
      <c r="AA79" s="49"/>
      <c r="AB79" s="49"/>
      <c r="AC79" s="88"/>
      <c r="AD79" s="89"/>
      <c r="AE79" s="90"/>
      <c r="AF79" s="90"/>
      <c r="AG79" s="91" t="s">
        <v>104</v>
      </c>
      <c r="AH79" s="91" t="s">
        <v>51</v>
      </c>
      <c r="AI79" s="95">
        <v>70000</v>
      </c>
      <c r="AJ79" s="56"/>
      <c r="AK79" s="56"/>
      <c r="AL79" s="56"/>
      <c r="AM79" s="56"/>
      <c r="AN79" s="56"/>
      <c r="AO79" s="32"/>
    </row>
    <row r="80" spans="1:41" s="57" customFormat="1" ht="116.25" customHeight="1">
      <c r="A80" s="70">
        <v>32</v>
      </c>
      <c r="B80" s="52" t="s">
        <v>45</v>
      </c>
      <c r="C80" s="58" t="s">
        <v>46</v>
      </c>
      <c r="D80" s="38" t="s">
        <v>135</v>
      </c>
      <c r="E80" s="59" t="s">
        <v>91</v>
      </c>
      <c r="F80" s="78" t="s">
        <v>49</v>
      </c>
      <c r="G80" s="41">
        <v>70000</v>
      </c>
      <c r="H80" s="41">
        <v>0</v>
      </c>
      <c r="I80" s="72">
        <v>70000</v>
      </c>
      <c r="J80" s="42"/>
      <c r="K80" s="43"/>
      <c r="L80" s="44"/>
      <c r="M80" s="44"/>
      <c r="N80" s="42"/>
      <c r="O80" s="44"/>
      <c r="P80" s="44"/>
      <c r="Q80" s="45"/>
      <c r="R80" s="46"/>
      <c r="S80" s="46"/>
      <c r="T80" s="42"/>
      <c r="U80" s="42"/>
      <c r="V80" s="42"/>
      <c r="W80" s="47"/>
      <c r="X80" s="47"/>
      <c r="Y80" s="47"/>
      <c r="Z80" s="48"/>
      <c r="AA80" s="38"/>
      <c r="AB80" s="38"/>
      <c r="AC80" s="50"/>
      <c r="AD80" s="51"/>
      <c r="AE80" s="52"/>
      <c r="AF80" s="52"/>
      <c r="AG80" s="53" t="s">
        <v>104</v>
      </c>
      <c r="AH80" s="53" t="s">
        <v>51</v>
      </c>
      <c r="AI80" s="95">
        <v>70000</v>
      </c>
      <c r="AJ80" s="56"/>
      <c r="AK80" s="56"/>
      <c r="AL80" s="56"/>
      <c r="AM80" s="56"/>
      <c r="AN80" s="56"/>
      <c r="AO80" s="32"/>
    </row>
    <row r="81" spans="1:41" s="57" customFormat="1" ht="135">
      <c r="A81" s="70">
        <v>33</v>
      </c>
      <c r="B81" s="36" t="s">
        <v>45</v>
      </c>
      <c r="C81" s="37" t="s">
        <v>84</v>
      </c>
      <c r="D81" s="56" t="s">
        <v>136</v>
      </c>
      <c r="E81" s="56" t="s">
        <v>137</v>
      </c>
      <c r="F81" s="78" t="s">
        <v>49</v>
      </c>
      <c r="G81" s="95">
        <v>137597</v>
      </c>
      <c r="H81" s="41">
        <v>0</v>
      </c>
      <c r="I81" s="56">
        <v>137597</v>
      </c>
      <c r="J81" s="56"/>
      <c r="K81" s="56"/>
      <c r="L81" s="53"/>
      <c r="M81" s="53"/>
      <c r="N81" s="56"/>
      <c r="O81" s="56"/>
      <c r="P81" s="56"/>
      <c r="Q81" s="56"/>
      <c r="R81" s="56"/>
      <c r="S81" s="56"/>
      <c r="T81" s="56"/>
      <c r="U81" s="56"/>
      <c r="V81" s="56"/>
      <c r="W81" s="56"/>
      <c r="X81" s="56"/>
      <c r="Y81" s="56"/>
      <c r="Z81" s="98"/>
      <c r="AA81" s="98"/>
      <c r="AB81" s="98"/>
      <c r="AC81" s="98"/>
      <c r="AD81" s="56"/>
      <c r="AE81" s="56"/>
      <c r="AF81" s="56"/>
      <c r="AG81" s="56"/>
      <c r="AH81" s="56"/>
      <c r="AI81" s="95"/>
      <c r="AJ81" s="53" t="s">
        <v>104</v>
      </c>
      <c r="AK81" s="53" t="s">
        <v>51</v>
      </c>
      <c r="AL81" s="95">
        <v>137597</v>
      </c>
      <c r="AM81" s="56"/>
      <c r="AN81" s="56"/>
      <c r="AO81" s="56"/>
    </row>
    <row r="82" spans="1:41" s="57" customFormat="1" ht="135">
      <c r="A82" s="70">
        <v>34</v>
      </c>
      <c r="B82" s="36" t="s">
        <v>45</v>
      </c>
      <c r="C82" s="37" t="s">
        <v>84</v>
      </c>
      <c r="D82" s="56" t="s">
        <v>138</v>
      </c>
      <c r="E82" s="56" t="s">
        <v>137</v>
      </c>
      <c r="F82" s="78" t="s">
        <v>49</v>
      </c>
      <c r="G82" s="95">
        <v>62024</v>
      </c>
      <c r="H82" s="41">
        <v>0</v>
      </c>
      <c r="I82" s="56">
        <v>62024</v>
      </c>
      <c r="J82" s="56"/>
      <c r="K82" s="56"/>
      <c r="L82" s="53"/>
      <c r="M82" s="53"/>
      <c r="N82" s="56"/>
      <c r="O82" s="56"/>
      <c r="P82" s="56"/>
      <c r="Q82" s="56"/>
      <c r="R82" s="56"/>
      <c r="S82" s="56"/>
      <c r="T82" s="56"/>
      <c r="U82" s="56"/>
      <c r="V82" s="56"/>
      <c r="W82" s="56"/>
      <c r="X82" s="56"/>
      <c r="Y82" s="56"/>
      <c r="Z82" s="98"/>
      <c r="AA82" s="98"/>
      <c r="AB82" s="98"/>
      <c r="AC82" s="98"/>
      <c r="AD82" s="56"/>
      <c r="AE82" s="56"/>
      <c r="AF82" s="56"/>
      <c r="AG82" s="56"/>
      <c r="AH82" s="56"/>
      <c r="AI82" s="95"/>
      <c r="AJ82" s="53" t="s">
        <v>104</v>
      </c>
      <c r="AK82" s="53" t="s">
        <v>51</v>
      </c>
      <c r="AL82" s="95">
        <v>62024</v>
      </c>
      <c r="AM82" s="56"/>
      <c r="AN82" s="56"/>
      <c r="AO82" s="56"/>
    </row>
    <row r="83" spans="1:41" s="57" customFormat="1" ht="135">
      <c r="A83" s="70">
        <v>35</v>
      </c>
      <c r="B83" s="36" t="s">
        <v>45</v>
      </c>
      <c r="C83" s="37" t="s">
        <v>84</v>
      </c>
      <c r="D83" s="56" t="s">
        <v>139</v>
      </c>
      <c r="E83" s="56" t="s">
        <v>137</v>
      </c>
      <c r="F83" s="78" t="s">
        <v>49</v>
      </c>
      <c r="G83" s="95">
        <v>50000</v>
      </c>
      <c r="H83" s="41">
        <v>0</v>
      </c>
      <c r="I83" s="56">
        <v>50000</v>
      </c>
      <c r="J83" s="56"/>
      <c r="K83" s="56"/>
      <c r="L83" s="53"/>
      <c r="M83" s="53"/>
      <c r="N83" s="56"/>
      <c r="O83" s="56"/>
      <c r="P83" s="56"/>
      <c r="Q83" s="56"/>
      <c r="R83" s="56"/>
      <c r="S83" s="56"/>
      <c r="T83" s="56"/>
      <c r="U83" s="56"/>
      <c r="V83" s="56"/>
      <c r="W83" s="56"/>
      <c r="X83" s="56"/>
      <c r="Y83" s="56"/>
      <c r="Z83" s="98"/>
      <c r="AA83" s="98"/>
      <c r="AB83" s="98"/>
      <c r="AC83" s="98"/>
      <c r="AD83" s="56"/>
      <c r="AE83" s="56"/>
      <c r="AF83" s="56"/>
      <c r="AG83" s="56"/>
      <c r="AH83" s="56"/>
      <c r="AI83" s="95"/>
      <c r="AJ83" s="53" t="s">
        <v>104</v>
      </c>
      <c r="AK83" s="53" t="s">
        <v>51</v>
      </c>
      <c r="AL83" s="95">
        <v>50000</v>
      </c>
      <c r="AM83" s="56"/>
      <c r="AN83" s="56"/>
      <c r="AO83" s="56"/>
    </row>
    <row r="84" spans="1:41" s="57" customFormat="1" ht="135">
      <c r="A84" s="70">
        <v>36</v>
      </c>
      <c r="B84" s="36" t="s">
        <v>45</v>
      </c>
      <c r="C84" s="37" t="s">
        <v>84</v>
      </c>
      <c r="D84" s="56" t="s">
        <v>140</v>
      </c>
      <c r="E84" s="56" t="s">
        <v>137</v>
      </c>
      <c r="F84" s="78" t="s">
        <v>49</v>
      </c>
      <c r="G84" s="95">
        <v>117843</v>
      </c>
      <c r="H84" s="41">
        <v>0</v>
      </c>
      <c r="I84" s="56">
        <v>117843</v>
      </c>
      <c r="J84" s="56"/>
      <c r="K84" s="56"/>
      <c r="L84" s="53"/>
      <c r="M84" s="53"/>
      <c r="N84" s="56"/>
      <c r="O84" s="56"/>
      <c r="P84" s="56"/>
      <c r="Q84" s="56"/>
      <c r="R84" s="56"/>
      <c r="S84" s="56"/>
      <c r="T84" s="56"/>
      <c r="U84" s="56"/>
      <c r="V84" s="56"/>
      <c r="W84" s="56"/>
      <c r="X84" s="56"/>
      <c r="Y84" s="56"/>
      <c r="Z84" s="98"/>
      <c r="AA84" s="98"/>
      <c r="AB84" s="98"/>
      <c r="AC84" s="98"/>
      <c r="AD84" s="56"/>
      <c r="AE84" s="56"/>
      <c r="AF84" s="56"/>
      <c r="AG84" s="56"/>
      <c r="AH84" s="56"/>
      <c r="AI84" s="95"/>
      <c r="AJ84" s="53" t="s">
        <v>104</v>
      </c>
      <c r="AK84" s="53" t="s">
        <v>51</v>
      </c>
      <c r="AL84" s="95">
        <v>117843</v>
      </c>
      <c r="AM84" s="56"/>
      <c r="AN84" s="56"/>
      <c r="AO84" s="56"/>
    </row>
    <row r="85" spans="1:41" s="57" customFormat="1" ht="135">
      <c r="A85" s="70">
        <v>37</v>
      </c>
      <c r="B85" s="36" t="s">
        <v>45</v>
      </c>
      <c r="C85" s="37" t="s">
        <v>84</v>
      </c>
      <c r="D85" s="56" t="s">
        <v>141</v>
      </c>
      <c r="E85" s="56" t="s">
        <v>137</v>
      </c>
      <c r="F85" s="78" t="s">
        <v>49</v>
      </c>
      <c r="G85" s="95">
        <v>50000</v>
      </c>
      <c r="H85" s="41">
        <v>0</v>
      </c>
      <c r="I85" s="56">
        <v>50000</v>
      </c>
      <c r="J85" s="56"/>
      <c r="K85" s="56"/>
      <c r="L85" s="53"/>
      <c r="M85" s="53"/>
      <c r="N85" s="56"/>
      <c r="O85" s="56"/>
      <c r="P85" s="56"/>
      <c r="Q85" s="56"/>
      <c r="R85" s="56"/>
      <c r="S85" s="56"/>
      <c r="T85" s="56"/>
      <c r="U85" s="56"/>
      <c r="V85" s="56"/>
      <c r="W85" s="56"/>
      <c r="X85" s="56"/>
      <c r="Y85" s="56"/>
      <c r="Z85" s="98"/>
      <c r="AA85" s="98"/>
      <c r="AB85" s="98"/>
      <c r="AC85" s="98"/>
      <c r="AD85" s="56"/>
      <c r="AE85" s="56"/>
      <c r="AF85" s="56"/>
      <c r="AG85" s="56"/>
      <c r="AH85" s="56"/>
      <c r="AI85" s="95"/>
      <c r="AJ85" s="53" t="s">
        <v>104</v>
      </c>
      <c r="AK85" s="53" t="s">
        <v>51</v>
      </c>
      <c r="AL85" s="95">
        <v>50000</v>
      </c>
      <c r="AM85" s="56"/>
      <c r="AN85" s="56"/>
      <c r="AO85" s="56"/>
    </row>
    <row r="86" spans="1:41" s="57" customFormat="1" ht="105">
      <c r="A86" s="70">
        <v>38</v>
      </c>
      <c r="B86" s="52" t="s">
        <v>45</v>
      </c>
      <c r="C86" s="58" t="s">
        <v>46</v>
      </c>
      <c r="D86" s="56" t="s">
        <v>142</v>
      </c>
      <c r="E86" s="59" t="s">
        <v>91</v>
      </c>
      <c r="F86" s="78" t="s">
        <v>49</v>
      </c>
      <c r="G86" s="95">
        <v>314380</v>
      </c>
      <c r="H86" s="41">
        <v>0</v>
      </c>
      <c r="I86" s="95">
        <v>314380</v>
      </c>
      <c r="J86" s="56"/>
      <c r="K86" s="56"/>
      <c r="L86" s="53"/>
      <c r="M86" s="53"/>
      <c r="N86" s="56"/>
      <c r="O86" s="56"/>
      <c r="P86" s="56"/>
      <c r="Q86" s="56"/>
      <c r="R86" s="56"/>
      <c r="S86" s="56"/>
      <c r="T86" s="56"/>
      <c r="U86" s="56"/>
      <c r="V86" s="56"/>
      <c r="W86" s="56"/>
      <c r="X86" s="56"/>
      <c r="Y86" s="56"/>
      <c r="Z86" s="98"/>
      <c r="AA86" s="98"/>
      <c r="AB86" s="98"/>
      <c r="AC86" s="98"/>
      <c r="AD86" s="56"/>
      <c r="AE86" s="56"/>
      <c r="AF86" s="56"/>
      <c r="AG86" s="56"/>
      <c r="AH86" s="56"/>
      <c r="AI86" s="95"/>
      <c r="AJ86" s="53" t="s">
        <v>104</v>
      </c>
      <c r="AK86" s="53" t="s">
        <v>51</v>
      </c>
      <c r="AL86" s="95">
        <v>314380</v>
      </c>
      <c r="AM86" s="56"/>
      <c r="AN86" s="56"/>
      <c r="AO86" s="59" t="s">
        <v>58</v>
      </c>
    </row>
    <row r="87" spans="1:41" s="57" customFormat="1" ht="105">
      <c r="A87" s="70">
        <v>39</v>
      </c>
      <c r="B87" s="52" t="s">
        <v>45</v>
      </c>
      <c r="C87" s="58" t="s">
        <v>46</v>
      </c>
      <c r="D87" s="56" t="s">
        <v>143</v>
      </c>
      <c r="E87" s="59" t="s">
        <v>91</v>
      </c>
      <c r="F87" s="78" t="s">
        <v>49</v>
      </c>
      <c r="G87" s="95">
        <v>287508</v>
      </c>
      <c r="H87" s="41">
        <v>0</v>
      </c>
      <c r="I87" s="95">
        <v>287508</v>
      </c>
      <c r="J87" s="56"/>
      <c r="K87" s="56"/>
      <c r="L87" s="53"/>
      <c r="M87" s="53"/>
      <c r="N87" s="56"/>
      <c r="O87" s="56"/>
      <c r="P87" s="56"/>
      <c r="Q87" s="56"/>
      <c r="R87" s="56"/>
      <c r="S87" s="56"/>
      <c r="T87" s="56"/>
      <c r="U87" s="56"/>
      <c r="V87" s="56"/>
      <c r="W87" s="56"/>
      <c r="X87" s="56"/>
      <c r="Y87" s="56"/>
      <c r="Z87" s="98"/>
      <c r="AA87" s="98"/>
      <c r="AB87" s="98"/>
      <c r="AC87" s="98"/>
      <c r="AD87" s="56"/>
      <c r="AE87" s="56"/>
      <c r="AF87" s="56"/>
      <c r="AG87" s="56"/>
      <c r="AH87" s="56"/>
      <c r="AI87" s="95"/>
      <c r="AJ87" s="53" t="s">
        <v>104</v>
      </c>
      <c r="AK87" s="53" t="s">
        <v>51</v>
      </c>
      <c r="AL87" s="95">
        <v>287508</v>
      </c>
      <c r="AM87" s="56"/>
      <c r="AN87" s="56"/>
      <c r="AO87" s="59" t="s">
        <v>58</v>
      </c>
    </row>
    <row r="88" spans="1:41" s="57" customFormat="1" ht="135">
      <c r="A88" s="70">
        <v>40</v>
      </c>
      <c r="B88" s="36" t="s">
        <v>45</v>
      </c>
      <c r="C88" s="37" t="s">
        <v>56</v>
      </c>
      <c r="D88" s="56" t="s">
        <v>144</v>
      </c>
      <c r="E88" s="77" t="s">
        <v>61</v>
      </c>
      <c r="F88" s="78" t="s">
        <v>49</v>
      </c>
      <c r="G88" s="95">
        <v>536963</v>
      </c>
      <c r="H88" s="41">
        <v>0</v>
      </c>
      <c r="I88" s="56">
        <v>536963</v>
      </c>
      <c r="J88" s="56"/>
      <c r="K88" s="56"/>
      <c r="L88" s="53"/>
      <c r="M88" s="53"/>
      <c r="N88" s="56"/>
      <c r="O88" s="56"/>
      <c r="P88" s="56"/>
      <c r="Q88" s="56"/>
      <c r="R88" s="56"/>
      <c r="S88" s="56"/>
      <c r="T88" s="56"/>
      <c r="U88" s="56"/>
      <c r="V88" s="56"/>
      <c r="W88" s="56"/>
      <c r="X88" s="56"/>
      <c r="Y88" s="56"/>
      <c r="Z88" s="98"/>
      <c r="AA88" s="98"/>
      <c r="AB88" s="98"/>
      <c r="AC88" s="98"/>
      <c r="AD88" s="56"/>
      <c r="AE88" s="56"/>
      <c r="AF88" s="56"/>
      <c r="AG88" s="56"/>
      <c r="AH88" s="56"/>
      <c r="AI88" s="95"/>
      <c r="AJ88" s="53" t="s">
        <v>104</v>
      </c>
      <c r="AK88" s="53" t="s">
        <v>51</v>
      </c>
      <c r="AL88" s="95">
        <v>536963</v>
      </c>
      <c r="AM88" s="56"/>
      <c r="AN88" s="56"/>
      <c r="AO88" s="59" t="s">
        <v>58</v>
      </c>
    </row>
    <row r="89" spans="1:41" s="57" customFormat="1" ht="135">
      <c r="A89" s="70">
        <v>41</v>
      </c>
      <c r="B89" s="36" t="s">
        <v>45</v>
      </c>
      <c r="C89" s="37" t="s">
        <v>56</v>
      </c>
      <c r="D89" s="56" t="s">
        <v>145</v>
      </c>
      <c r="E89" s="77" t="s">
        <v>61</v>
      </c>
      <c r="F89" s="78" t="s">
        <v>49</v>
      </c>
      <c r="G89" s="95">
        <v>190116</v>
      </c>
      <c r="H89" s="41">
        <v>0</v>
      </c>
      <c r="I89" s="56">
        <v>190116</v>
      </c>
      <c r="J89" s="56"/>
      <c r="K89" s="56"/>
      <c r="L89" s="53"/>
      <c r="M89" s="53"/>
      <c r="N89" s="56"/>
      <c r="O89" s="56"/>
      <c r="P89" s="56"/>
      <c r="Q89" s="56"/>
      <c r="R89" s="56"/>
      <c r="S89" s="56"/>
      <c r="T89" s="56"/>
      <c r="U89" s="56"/>
      <c r="V89" s="56"/>
      <c r="W89" s="56"/>
      <c r="X89" s="56"/>
      <c r="Y89" s="56"/>
      <c r="Z89" s="98"/>
      <c r="AA89" s="98"/>
      <c r="AB89" s="98"/>
      <c r="AC89" s="98"/>
      <c r="AD89" s="56"/>
      <c r="AE89" s="56"/>
      <c r="AF89" s="56"/>
      <c r="AG89" s="56"/>
      <c r="AH89" s="56"/>
      <c r="AI89" s="95"/>
      <c r="AJ89" s="53" t="s">
        <v>104</v>
      </c>
      <c r="AK89" s="53" t="s">
        <v>51</v>
      </c>
      <c r="AL89" s="95">
        <v>190116</v>
      </c>
      <c r="AM89" s="56"/>
      <c r="AN89" s="56"/>
      <c r="AO89" s="59" t="s">
        <v>58</v>
      </c>
    </row>
    <row r="90" spans="1:41" s="57" customFormat="1" ht="135">
      <c r="A90" s="70">
        <v>42</v>
      </c>
      <c r="B90" s="36" t="s">
        <v>45</v>
      </c>
      <c r="C90" s="37" t="s">
        <v>56</v>
      </c>
      <c r="D90" s="56" t="s">
        <v>146</v>
      </c>
      <c r="E90" s="77" t="s">
        <v>61</v>
      </c>
      <c r="F90" s="78" t="s">
        <v>49</v>
      </c>
      <c r="G90" s="95">
        <v>326234</v>
      </c>
      <c r="H90" s="41">
        <v>0</v>
      </c>
      <c r="I90" s="56">
        <v>326234</v>
      </c>
      <c r="J90" s="56"/>
      <c r="K90" s="56"/>
      <c r="L90" s="53"/>
      <c r="M90" s="53"/>
      <c r="N90" s="56"/>
      <c r="O90" s="56"/>
      <c r="P90" s="56"/>
      <c r="Q90" s="56"/>
      <c r="R90" s="56"/>
      <c r="S90" s="56"/>
      <c r="T90" s="56"/>
      <c r="U90" s="56"/>
      <c r="V90" s="56"/>
      <c r="W90" s="56"/>
      <c r="X90" s="56"/>
      <c r="Y90" s="56"/>
      <c r="Z90" s="98"/>
      <c r="AA90" s="98"/>
      <c r="AB90" s="98"/>
      <c r="AC90" s="98"/>
      <c r="AD90" s="56"/>
      <c r="AE90" s="56"/>
      <c r="AF90" s="56"/>
      <c r="AG90" s="56"/>
      <c r="AH90" s="56"/>
      <c r="AI90" s="95"/>
      <c r="AJ90" s="53" t="s">
        <v>104</v>
      </c>
      <c r="AK90" s="53" t="s">
        <v>51</v>
      </c>
      <c r="AL90" s="95">
        <v>326234</v>
      </c>
      <c r="AM90" s="56"/>
      <c r="AN90" s="56"/>
      <c r="AO90" s="59" t="s">
        <v>58</v>
      </c>
    </row>
    <row r="91" spans="1:41" s="57" customFormat="1" ht="135">
      <c r="A91" s="70">
        <v>43</v>
      </c>
      <c r="B91" s="36" t="s">
        <v>45</v>
      </c>
      <c r="C91" s="37" t="s">
        <v>56</v>
      </c>
      <c r="D91" s="56" t="s">
        <v>147</v>
      </c>
      <c r="E91" s="77" t="s">
        <v>61</v>
      </c>
      <c r="F91" s="78" t="s">
        <v>49</v>
      </c>
      <c r="G91" s="95">
        <v>713306</v>
      </c>
      <c r="H91" s="41">
        <v>0</v>
      </c>
      <c r="I91" s="56">
        <v>713306</v>
      </c>
      <c r="J91" s="56"/>
      <c r="K91" s="56"/>
      <c r="L91" s="53"/>
      <c r="M91" s="53"/>
      <c r="N91" s="56"/>
      <c r="O91" s="56"/>
      <c r="P91" s="56"/>
      <c r="Q91" s="56"/>
      <c r="R91" s="56"/>
      <c r="S91" s="56"/>
      <c r="T91" s="56"/>
      <c r="U91" s="56"/>
      <c r="V91" s="56"/>
      <c r="W91" s="56"/>
      <c r="X91" s="56"/>
      <c r="Y91" s="56"/>
      <c r="Z91" s="98"/>
      <c r="AA91" s="98"/>
      <c r="AB91" s="98"/>
      <c r="AC91" s="98"/>
      <c r="AD91" s="56"/>
      <c r="AE91" s="56"/>
      <c r="AF91" s="56"/>
      <c r="AG91" s="56"/>
      <c r="AH91" s="56"/>
      <c r="AI91" s="95"/>
      <c r="AJ91" s="53" t="s">
        <v>104</v>
      </c>
      <c r="AK91" s="53" t="s">
        <v>51</v>
      </c>
      <c r="AL91" s="95">
        <v>713306</v>
      </c>
      <c r="AM91" s="56"/>
      <c r="AN91" s="56"/>
      <c r="AO91" s="59" t="s">
        <v>58</v>
      </c>
    </row>
    <row r="92" spans="1:41" s="57" customFormat="1" ht="135">
      <c r="A92" s="70">
        <v>44</v>
      </c>
      <c r="B92" s="36" t="s">
        <v>45</v>
      </c>
      <c r="C92" s="37" t="s">
        <v>56</v>
      </c>
      <c r="D92" s="56" t="s">
        <v>148</v>
      </c>
      <c r="E92" s="77" t="s">
        <v>61</v>
      </c>
      <c r="F92" s="78" t="s">
        <v>49</v>
      </c>
      <c r="G92" s="95">
        <v>1649807</v>
      </c>
      <c r="H92" s="41">
        <v>0</v>
      </c>
      <c r="I92" s="56">
        <v>1649807</v>
      </c>
      <c r="J92" s="56"/>
      <c r="K92" s="56"/>
      <c r="L92" s="53"/>
      <c r="M92" s="53"/>
      <c r="N92" s="56"/>
      <c r="O92" s="56"/>
      <c r="P92" s="56"/>
      <c r="Q92" s="56"/>
      <c r="R92" s="56"/>
      <c r="S92" s="56"/>
      <c r="T92" s="56"/>
      <c r="U92" s="56"/>
      <c r="V92" s="56"/>
      <c r="W92" s="56"/>
      <c r="X92" s="56"/>
      <c r="Y92" s="56"/>
      <c r="Z92" s="98"/>
      <c r="AA92" s="98"/>
      <c r="AB92" s="98"/>
      <c r="AC92" s="98"/>
      <c r="AD92" s="56"/>
      <c r="AE92" s="56"/>
      <c r="AF92" s="56"/>
      <c r="AG92" s="56"/>
      <c r="AH92" s="56"/>
      <c r="AI92" s="95"/>
      <c r="AJ92" s="53" t="s">
        <v>104</v>
      </c>
      <c r="AK92" s="53" t="s">
        <v>51</v>
      </c>
      <c r="AL92" s="95">
        <v>1649807</v>
      </c>
      <c r="AM92" s="56"/>
      <c r="AN92" s="56"/>
      <c r="AO92" s="59" t="s">
        <v>58</v>
      </c>
    </row>
    <row r="93" spans="1:41" s="57" customFormat="1" ht="135">
      <c r="A93" s="70">
        <v>45</v>
      </c>
      <c r="B93" s="36" t="s">
        <v>45</v>
      </c>
      <c r="C93" s="37" t="s">
        <v>56</v>
      </c>
      <c r="D93" s="56" t="s">
        <v>149</v>
      </c>
      <c r="E93" s="77" t="s">
        <v>61</v>
      </c>
      <c r="F93" s="78" t="s">
        <v>49</v>
      </c>
      <c r="G93" s="95">
        <v>346238</v>
      </c>
      <c r="H93" s="41">
        <v>0</v>
      </c>
      <c r="I93" s="56">
        <v>346238</v>
      </c>
      <c r="J93" s="56"/>
      <c r="K93" s="56"/>
      <c r="L93" s="53"/>
      <c r="M93" s="53"/>
      <c r="N93" s="56"/>
      <c r="O93" s="56"/>
      <c r="P93" s="56"/>
      <c r="Q93" s="56"/>
      <c r="R93" s="56"/>
      <c r="S93" s="56"/>
      <c r="T93" s="56"/>
      <c r="U93" s="56"/>
      <c r="V93" s="56"/>
      <c r="W93" s="56"/>
      <c r="X93" s="56"/>
      <c r="Y93" s="56"/>
      <c r="Z93" s="98"/>
      <c r="AA93" s="98"/>
      <c r="AB93" s="98"/>
      <c r="AC93" s="98"/>
      <c r="AD93" s="56"/>
      <c r="AE93" s="56"/>
      <c r="AF93" s="56"/>
      <c r="AG93" s="56"/>
      <c r="AH93" s="56"/>
      <c r="AI93" s="95"/>
      <c r="AJ93" s="53" t="s">
        <v>104</v>
      </c>
      <c r="AK93" s="53" t="s">
        <v>51</v>
      </c>
      <c r="AL93" s="95">
        <v>346238</v>
      </c>
      <c r="AM93" s="56"/>
      <c r="AN93" s="56"/>
      <c r="AO93" s="59" t="s">
        <v>58</v>
      </c>
    </row>
    <row r="94" spans="1:41" s="57" customFormat="1" ht="135">
      <c r="A94" s="70">
        <v>46</v>
      </c>
      <c r="B94" s="36" t="s">
        <v>45</v>
      </c>
      <c r="C94" s="37" t="s">
        <v>56</v>
      </c>
      <c r="D94" s="56" t="s">
        <v>150</v>
      </c>
      <c r="E94" s="77" t="s">
        <v>61</v>
      </c>
      <c r="F94" s="78" t="s">
        <v>49</v>
      </c>
      <c r="G94" s="95">
        <v>171943</v>
      </c>
      <c r="H94" s="41">
        <v>0</v>
      </c>
      <c r="I94" s="56">
        <v>171943</v>
      </c>
      <c r="J94" s="56"/>
      <c r="K94" s="56"/>
      <c r="L94" s="53"/>
      <c r="M94" s="53"/>
      <c r="N94" s="56"/>
      <c r="O94" s="56"/>
      <c r="P94" s="56"/>
      <c r="Q94" s="56"/>
      <c r="R94" s="56"/>
      <c r="S94" s="56"/>
      <c r="T94" s="56"/>
      <c r="U94" s="56"/>
      <c r="V94" s="56"/>
      <c r="W94" s="56"/>
      <c r="X94" s="56"/>
      <c r="Y94" s="56"/>
      <c r="Z94" s="98"/>
      <c r="AA94" s="98"/>
      <c r="AB94" s="98"/>
      <c r="AC94" s="98"/>
      <c r="AD94" s="56"/>
      <c r="AE94" s="56"/>
      <c r="AF94" s="56"/>
      <c r="AG94" s="56"/>
      <c r="AH94" s="56"/>
      <c r="AI94" s="95"/>
      <c r="AJ94" s="53" t="s">
        <v>104</v>
      </c>
      <c r="AK94" s="53" t="s">
        <v>51</v>
      </c>
      <c r="AL94" s="95">
        <v>171943</v>
      </c>
      <c r="AM94" s="56"/>
      <c r="AN94" s="56"/>
      <c r="AO94" s="56"/>
    </row>
    <row r="95" spans="1:41" s="57" customFormat="1" ht="135">
      <c r="A95" s="70">
        <v>47</v>
      </c>
      <c r="B95" s="36" t="s">
        <v>45</v>
      </c>
      <c r="C95" s="37" t="s">
        <v>84</v>
      </c>
      <c r="D95" s="56" t="s">
        <v>151</v>
      </c>
      <c r="E95" s="59" t="s">
        <v>91</v>
      </c>
      <c r="F95" s="78" t="s">
        <v>49</v>
      </c>
      <c r="G95" s="95">
        <v>206879</v>
      </c>
      <c r="H95" s="41">
        <v>0</v>
      </c>
      <c r="I95" s="56">
        <v>206879</v>
      </c>
      <c r="J95" s="56"/>
      <c r="K95" s="56"/>
      <c r="L95" s="53"/>
      <c r="M95" s="53"/>
      <c r="N95" s="56"/>
      <c r="O95" s="56"/>
      <c r="P95" s="56"/>
      <c r="Q95" s="56"/>
      <c r="R95" s="56"/>
      <c r="S95" s="56"/>
      <c r="T95" s="56"/>
      <c r="U95" s="56"/>
      <c r="V95" s="56"/>
      <c r="W95" s="56"/>
      <c r="X95" s="56"/>
      <c r="Y95" s="56"/>
      <c r="Z95" s="98"/>
      <c r="AA95" s="98"/>
      <c r="AB95" s="98"/>
      <c r="AC95" s="98"/>
      <c r="AD95" s="56"/>
      <c r="AE95" s="56"/>
      <c r="AF95" s="56"/>
      <c r="AG95" s="56"/>
      <c r="AH95" s="56"/>
      <c r="AI95" s="95"/>
      <c r="AJ95" s="53" t="s">
        <v>104</v>
      </c>
      <c r="AK95" s="53" t="s">
        <v>51</v>
      </c>
      <c r="AL95" s="95">
        <v>206879</v>
      </c>
      <c r="AM95" s="56"/>
      <c r="AN95" s="56"/>
      <c r="AO95" s="56"/>
    </row>
    <row r="96" spans="1:41" s="57" customFormat="1" ht="135">
      <c r="A96" s="70">
        <v>48</v>
      </c>
      <c r="B96" s="36" t="s">
        <v>45</v>
      </c>
      <c r="C96" s="37" t="s">
        <v>56</v>
      </c>
      <c r="D96" s="56" t="s">
        <v>152</v>
      </c>
      <c r="E96" s="77" t="s">
        <v>61</v>
      </c>
      <c r="F96" s="78" t="s">
        <v>49</v>
      </c>
      <c r="G96" s="95">
        <v>230587</v>
      </c>
      <c r="H96" s="41">
        <v>0</v>
      </c>
      <c r="I96" s="56">
        <v>230587</v>
      </c>
      <c r="J96" s="56"/>
      <c r="K96" s="56"/>
      <c r="L96" s="53"/>
      <c r="M96" s="53"/>
      <c r="N96" s="56"/>
      <c r="O96" s="56"/>
      <c r="P96" s="56"/>
      <c r="Q96" s="56"/>
      <c r="R96" s="56"/>
      <c r="S96" s="56"/>
      <c r="T96" s="56"/>
      <c r="U96" s="56"/>
      <c r="V96" s="56"/>
      <c r="W96" s="56"/>
      <c r="X96" s="56"/>
      <c r="Y96" s="56"/>
      <c r="Z96" s="98"/>
      <c r="AA96" s="98"/>
      <c r="AB96" s="98"/>
      <c r="AC96" s="98"/>
      <c r="AD96" s="56"/>
      <c r="AE96" s="56"/>
      <c r="AF96" s="56"/>
      <c r="AG96" s="56"/>
      <c r="AH96" s="56"/>
      <c r="AI96" s="95"/>
      <c r="AJ96" s="53" t="s">
        <v>104</v>
      </c>
      <c r="AK96" s="53" t="s">
        <v>51</v>
      </c>
      <c r="AL96" s="95">
        <v>230587</v>
      </c>
      <c r="AM96" s="56"/>
      <c r="AN96" s="56"/>
      <c r="AO96" s="59" t="s">
        <v>58</v>
      </c>
    </row>
    <row r="97" spans="1:41" s="57" customFormat="1" ht="135">
      <c r="A97" s="70">
        <v>49</v>
      </c>
      <c r="B97" s="36" t="s">
        <v>45</v>
      </c>
      <c r="C97" s="37" t="s">
        <v>56</v>
      </c>
      <c r="D97" s="56" t="s">
        <v>153</v>
      </c>
      <c r="E97" s="77" t="s">
        <v>61</v>
      </c>
      <c r="F97" s="78" t="s">
        <v>49</v>
      </c>
      <c r="G97" s="95">
        <v>1359712</v>
      </c>
      <c r="H97" s="41">
        <v>0</v>
      </c>
      <c r="I97" s="56">
        <v>1359712</v>
      </c>
      <c r="J97" s="56"/>
      <c r="K97" s="56"/>
      <c r="L97" s="53"/>
      <c r="M97" s="53"/>
      <c r="N97" s="56"/>
      <c r="O97" s="56"/>
      <c r="P97" s="56"/>
      <c r="Q97" s="56"/>
      <c r="R97" s="56"/>
      <c r="S97" s="56"/>
      <c r="T97" s="56"/>
      <c r="U97" s="56"/>
      <c r="V97" s="56"/>
      <c r="W97" s="56"/>
      <c r="X97" s="56"/>
      <c r="Y97" s="56"/>
      <c r="Z97" s="98"/>
      <c r="AA97" s="98"/>
      <c r="AB97" s="98"/>
      <c r="AC97" s="98"/>
      <c r="AD97" s="56"/>
      <c r="AE97" s="56"/>
      <c r="AF97" s="56"/>
      <c r="AG97" s="56"/>
      <c r="AH97" s="56"/>
      <c r="AI97" s="95"/>
      <c r="AJ97" s="53" t="s">
        <v>104</v>
      </c>
      <c r="AK97" s="53" t="s">
        <v>51</v>
      </c>
      <c r="AL97" s="95">
        <v>1359712</v>
      </c>
      <c r="AM97" s="56"/>
      <c r="AN97" s="56"/>
      <c r="AO97" s="59" t="s">
        <v>58</v>
      </c>
    </row>
    <row r="98" spans="1:41" s="57" customFormat="1" ht="135">
      <c r="A98" s="70">
        <v>50</v>
      </c>
      <c r="B98" s="36" t="s">
        <v>45</v>
      </c>
      <c r="C98" s="37" t="s">
        <v>56</v>
      </c>
      <c r="D98" s="56" t="s">
        <v>154</v>
      </c>
      <c r="E98" s="77" t="s">
        <v>61</v>
      </c>
      <c r="F98" s="78" t="s">
        <v>49</v>
      </c>
      <c r="G98" s="95">
        <v>178751</v>
      </c>
      <c r="H98" s="41">
        <v>0</v>
      </c>
      <c r="I98" s="56">
        <v>178751</v>
      </c>
      <c r="J98" s="56"/>
      <c r="K98" s="56"/>
      <c r="L98" s="53"/>
      <c r="M98" s="53"/>
      <c r="N98" s="56"/>
      <c r="O98" s="56"/>
      <c r="P98" s="56"/>
      <c r="Q98" s="56"/>
      <c r="R98" s="56"/>
      <c r="S98" s="56"/>
      <c r="T98" s="56"/>
      <c r="U98" s="56"/>
      <c r="V98" s="56"/>
      <c r="W98" s="56"/>
      <c r="X98" s="56"/>
      <c r="Y98" s="56"/>
      <c r="Z98" s="98"/>
      <c r="AA98" s="98"/>
      <c r="AB98" s="98"/>
      <c r="AC98" s="98"/>
      <c r="AD98" s="56"/>
      <c r="AE98" s="56"/>
      <c r="AF98" s="56"/>
      <c r="AG98" s="56"/>
      <c r="AH98" s="56"/>
      <c r="AI98" s="95"/>
      <c r="AJ98" s="53" t="s">
        <v>104</v>
      </c>
      <c r="AK98" s="53" t="s">
        <v>51</v>
      </c>
      <c r="AL98" s="95">
        <v>178751</v>
      </c>
      <c r="AM98" s="56"/>
      <c r="AN98" s="56"/>
      <c r="AO98" s="59" t="s">
        <v>58</v>
      </c>
    </row>
    <row r="99" spans="1:41" s="57" customFormat="1" ht="135">
      <c r="A99" s="70">
        <v>51</v>
      </c>
      <c r="B99" s="36" t="s">
        <v>45</v>
      </c>
      <c r="C99" s="37" t="s">
        <v>56</v>
      </c>
      <c r="D99" s="56" t="s">
        <v>155</v>
      </c>
      <c r="E99" s="77" t="s">
        <v>61</v>
      </c>
      <c r="F99" s="78" t="s">
        <v>49</v>
      </c>
      <c r="G99" s="95">
        <v>532224</v>
      </c>
      <c r="H99" s="41">
        <v>0</v>
      </c>
      <c r="I99" s="56">
        <v>532224</v>
      </c>
      <c r="J99" s="56"/>
      <c r="K99" s="56"/>
      <c r="L99" s="53"/>
      <c r="M99" s="53"/>
      <c r="N99" s="56"/>
      <c r="O99" s="56"/>
      <c r="P99" s="56"/>
      <c r="Q99" s="56"/>
      <c r="R99" s="56"/>
      <c r="S99" s="56"/>
      <c r="T99" s="56"/>
      <c r="U99" s="56"/>
      <c r="V99" s="56"/>
      <c r="W99" s="56"/>
      <c r="X99" s="56"/>
      <c r="Y99" s="56"/>
      <c r="Z99" s="98"/>
      <c r="AA99" s="98"/>
      <c r="AB99" s="98"/>
      <c r="AC99" s="98"/>
      <c r="AD99" s="56"/>
      <c r="AE99" s="56"/>
      <c r="AF99" s="56"/>
      <c r="AG99" s="56"/>
      <c r="AH99" s="56"/>
      <c r="AI99" s="95"/>
      <c r="AJ99" s="53" t="s">
        <v>104</v>
      </c>
      <c r="AK99" s="53" t="s">
        <v>51</v>
      </c>
      <c r="AL99" s="95">
        <v>532224</v>
      </c>
      <c r="AM99" s="56"/>
      <c r="AN99" s="56"/>
      <c r="AO99" s="59" t="s">
        <v>58</v>
      </c>
    </row>
    <row r="100" spans="1:41" s="57" customFormat="1" ht="135">
      <c r="A100" s="70">
        <v>52</v>
      </c>
      <c r="B100" s="36" t="s">
        <v>45</v>
      </c>
      <c r="C100" s="37" t="s">
        <v>56</v>
      </c>
      <c r="D100" s="56" t="s">
        <v>156</v>
      </c>
      <c r="E100" s="77" t="s">
        <v>61</v>
      </c>
      <c r="F100" s="78" t="s">
        <v>49</v>
      </c>
      <c r="G100" s="95">
        <v>462065</v>
      </c>
      <c r="H100" s="41">
        <v>0</v>
      </c>
      <c r="I100" s="56">
        <v>462065</v>
      </c>
      <c r="J100" s="56"/>
      <c r="K100" s="56"/>
      <c r="L100" s="53"/>
      <c r="M100" s="53"/>
      <c r="N100" s="56"/>
      <c r="O100" s="56"/>
      <c r="P100" s="56"/>
      <c r="Q100" s="56"/>
      <c r="R100" s="56"/>
      <c r="S100" s="56"/>
      <c r="T100" s="56"/>
      <c r="U100" s="56"/>
      <c r="V100" s="56"/>
      <c r="W100" s="56"/>
      <c r="X100" s="56"/>
      <c r="Y100" s="56"/>
      <c r="Z100" s="98"/>
      <c r="AA100" s="98"/>
      <c r="AB100" s="98"/>
      <c r="AC100" s="98"/>
      <c r="AD100" s="56"/>
      <c r="AE100" s="56"/>
      <c r="AF100" s="56"/>
      <c r="AG100" s="56"/>
      <c r="AH100" s="56"/>
      <c r="AI100" s="95"/>
      <c r="AJ100" s="53" t="s">
        <v>104</v>
      </c>
      <c r="AK100" s="53" t="s">
        <v>51</v>
      </c>
      <c r="AL100" s="95">
        <v>462065</v>
      </c>
      <c r="AM100" s="56"/>
      <c r="AN100" s="56"/>
      <c r="AO100" s="59" t="s">
        <v>58</v>
      </c>
    </row>
    <row r="101" spans="1:41" s="57" customFormat="1" ht="135">
      <c r="A101" s="70">
        <v>53</v>
      </c>
      <c r="B101" s="36" t="s">
        <v>45</v>
      </c>
      <c r="C101" s="37" t="s">
        <v>56</v>
      </c>
      <c r="D101" s="56" t="s">
        <v>157</v>
      </c>
      <c r="E101" s="77" t="s">
        <v>61</v>
      </c>
      <c r="F101" s="78" t="s">
        <v>49</v>
      </c>
      <c r="G101" s="95">
        <v>422186</v>
      </c>
      <c r="H101" s="41">
        <v>0</v>
      </c>
      <c r="I101" s="56">
        <v>422186</v>
      </c>
      <c r="J101" s="56"/>
      <c r="K101" s="56"/>
      <c r="L101" s="53"/>
      <c r="M101" s="53"/>
      <c r="N101" s="56"/>
      <c r="O101" s="56"/>
      <c r="P101" s="56"/>
      <c r="Q101" s="56"/>
      <c r="R101" s="56"/>
      <c r="S101" s="56"/>
      <c r="T101" s="56"/>
      <c r="U101" s="56"/>
      <c r="V101" s="56"/>
      <c r="W101" s="56"/>
      <c r="X101" s="56"/>
      <c r="Y101" s="56"/>
      <c r="Z101" s="98"/>
      <c r="AA101" s="98"/>
      <c r="AB101" s="98"/>
      <c r="AC101" s="98"/>
      <c r="AD101" s="56"/>
      <c r="AE101" s="56"/>
      <c r="AF101" s="56"/>
      <c r="AG101" s="56"/>
      <c r="AH101" s="56"/>
      <c r="AI101" s="95"/>
      <c r="AJ101" s="53" t="s">
        <v>104</v>
      </c>
      <c r="AK101" s="53" t="s">
        <v>51</v>
      </c>
      <c r="AL101" s="95">
        <v>422186</v>
      </c>
      <c r="AM101" s="56"/>
      <c r="AN101" s="56"/>
      <c r="AO101" s="59" t="s">
        <v>58</v>
      </c>
    </row>
    <row r="102" spans="1:41" s="57" customFormat="1" ht="135">
      <c r="A102" s="70">
        <v>54</v>
      </c>
      <c r="B102" s="36" t="s">
        <v>45</v>
      </c>
      <c r="C102" s="37" t="s">
        <v>56</v>
      </c>
      <c r="D102" s="56" t="s">
        <v>158</v>
      </c>
      <c r="E102" s="77" t="s">
        <v>61</v>
      </c>
      <c r="F102" s="78" t="s">
        <v>49</v>
      </c>
      <c r="G102" s="95">
        <v>410885</v>
      </c>
      <c r="H102" s="41">
        <v>0</v>
      </c>
      <c r="I102" s="56">
        <v>410885</v>
      </c>
      <c r="J102" s="56"/>
      <c r="K102" s="56"/>
      <c r="L102" s="53"/>
      <c r="M102" s="53"/>
      <c r="N102" s="56"/>
      <c r="O102" s="56"/>
      <c r="P102" s="56"/>
      <c r="Q102" s="56"/>
      <c r="R102" s="56"/>
      <c r="S102" s="56"/>
      <c r="T102" s="56"/>
      <c r="U102" s="56"/>
      <c r="V102" s="56"/>
      <c r="W102" s="56"/>
      <c r="X102" s="56"/>
      <c r="Y102" s="56"/>
      <c r="Z102" s="98"/>
      <c r="AA102" s="98"/>
      <c r="AB102" s="98"/>
      <c r="AC102" s="98"/>
      <c r="AD102" s="56"/>
      <c r="AE102" s="56"/>
      <c r="AF102" s="56"/>
      <c r="AG102" s="56"/>
      <c r="AH102" s="56"/>
      <c r="AI102" s="95"/>
      <c r="AJ102" s="53" t="s">
        <v>104</v>
      </c>
      <c r="AK102" s="53" t="s">
        <v>51</v>
      </c>
      <c r="AL102" s="95">
        <v>410885</v>
      </c>
      <c r="AM102" s="56"/>
      <c r="AN102" s="56"/>
      <c r="AO102" s="59" t="s">
        <v>58</v>
      </c>
    </row>
    <row r="103" spans="1:41" s="57" customFormat="1" ht="135">
      <c r="A103" s="70">
        <v>55</v>
      </c>
      <c r="B103" s="36" t="s">
        <v>45</v>
      </c>
      <c r="C103" s="37" t="s">
        <v>56</v>
      </c>
      <c r="D103" s="56" t="s">
        <v>159</v>
      </c>
      <c r="E103" s="77" t="s">
        <v>61</v>
      </c>
      <c r="F103" s="78" t="s">
        <v>49</v>
      </c>
      <c r="G103" s="95">
        <v>757628</v>
      </c>
      <c r="H103" s="41">
        <v>0</v>
      </c>
      <c r="I103" s="56">
        <v>757628</v>
      </c>
      <c r="J103" s="56"/>
      <c r="K103" s="56"/>
      <c r="L103" s="53"/>
      <c r="M103" s="53"/>
      <c r="N103" s="56"/>
      <c r="O103" s="56"/>
      <c r="P103" s="56"/>
      <c r="Q103" s="56"/>
      <c r="R103" s="56"/>
      <c r="S103" s="56"/>
      <c r="T103" s="56"/>
      <c r="U103" s="56"/>
      <c r="V103" s="56"/>
      <c r="W103" s="56"/>
      <c r="X103" s="56"/>
      <c r="Y103" s="56"/>
      <c r="Z103" s="98"/>
      <c r="AA103" s="98"/>
      <c r="AB103" s="98"/>
      <c r="AC103" s="98"/>
      <c r="AD103" s="56"/>
      <c r="AE103" s="56"/>
      <c r="AF103" s="56"/>
      <c r="AG103" s="56"/>
      <c r="AH103" s="56"/>
      <c r="AI103" s="95"/>
      <c r="AJ103" s="53" t="s">
        <v>104</v>
      </c>
      <c r="AK103" s="53" t="s">
        <v>51</v>
      </c>
      <c r="AL103" s="95">
        <v>757628</v>
      </c>
      <c r="AM103" s="56"/>
      <c r="AN103" s="56"/>
      <c r="AO103" s="59" t="s">
        <v>58</v>
      </c>
    </row>
    <row r="104" spans="1:41" s="57" customFormat="1" ht="135">
      <c r="A104" s="70">
        <v>56</v>
      </c>
      <c r="B104" s="36" t="s">
        <v>45</v>
      </c>
      <c r="C104" s="37" t="s">
        <v>56</v>
      </c>
      <c r="D104" s="56" t="s">
        <v>160</v>
      </c>
      <c r="E104" s="77" t="s">
        <v>61</v>
      </c>
      <c r="F104" s="78" t="s">
        <v>49</v>
      </c>
      <c r="G104" s="95">
        <v>286805</v>
      </c>
      <c r="H104" s="41">
        <v>0</v>
      </c>
      <c r="I104" s="56">
        <v>286805</v>
      </c>
      <c r="J104" s="56"/>
      <c r="K104" s="56"/>
      <c r="L104" s="53"/>
      <c r="M104" s="53"/>
      <c r="N104" s="56"/>
      <c r="O104" s="56"/>
      <c r="P104" s="56"/>
      <c r="Q104" s="56"/>
      <c r="R104" s="56"/>
      <c r="S104" s="56"/>
      <c r="T104" s="56"/>
      <c r="U104" s="56"/>
      <c r="V104" s="56"/>
      <c r="W104" s="56"/>
      <c r="X104" s="56"/>
      <c r="Y104" s="56"/>
      <c r="Z104" s="98"/>
      <c r="AA104" s="98"/>
      <c r="AB104" s="98"/>
      <c r="AC104" s="98"/>
      <c r="AD104" s="56"/>
      <c r="AE104" s="56"/>
      <c r="AF104" s="56"/>
      <c r="AG104" s="56"/>
      <c r="AH104" s="56"/>
      <c r="AI104" s="95"/>
      <c r="AJ104" s="53" t="s">
        <v>104</v>
      </c>
      <c r="AK104" s="53" t="s">
        <v>51</v>
      </c>
      <c r="AL104" s="95">
        <v>286805</v>
      </c>
      <c r="AM104" s="56"/>
      <c r="AN104" s="56"/>
      <c r="AO104" s="59" t="s">
        <v>58</v>
      </c>
    </row>
    <row r="105" spans="1:41" s="57" customFormat="1" ht="105">
      <c r="A105" s="70">
        <v>57</v>
      </c>
      <c r="B105" s="52" t="s">
        <v>45</v>
      </c>
      <c r="C105" s="58" t="s">
        <v>46</v>
      </c>
      <c r="D105" s="56" t="s">
        <v>161</v>
      </c>
      <c r="E105" s="59" t="s">
        <v>91</v>
      </c>
      <c r="F105" s="78" t="s">
        <v>49</v>
      </c>
      <c r="G105" s="95">
        <v>174699</v>
      </c>
      <c r="H105" s="41">
        <v>0</v>
      </c>
      <c r="I105" s="56">
        <v>174699</v>
      </c>
      <c r="J105" s="56"/>
      <c r="K105" s="56"/>
      <c r="L105" s="53"/>
      <c r="M105" s="53"/>
      <c r="N105" s="56"/>
      <c r="O105" s="56"/>
      <c r="P105" s="56"/>
      <c r="Q105" s="56"/>
      <c r="R105" s="56"/>
      <c r="S105" s="56"/>
      <c r="T105" s="56"/>
      <c r="U105" s="56"/>
      <c r="V105" s="56"/>
      <c r="W105" s="56"/>
      <c r="X105" s="56"/>
      <c r="Y105" s="56"/>
      <c r="Z105" s="98"/>
      <c r="AA105" s="98"/>
      <c r="AB105" s="98"/>
      <c r="AC105" s="98"/>
      <c r="AD105" s="56"/>
      <c r="AE105" s="56"/>
      <c r="AF105" s="56"/>
      <c r="AG105" s="56"/>
      <c r="AH105" s="56"/>
      <c r="AI105" s="95"/>
      <c r="AJ105" s="53" t="s">
        <v>104</v>
      </c>
      <c r="AK105" s="53" t="s">
        <v>51</v>
      </c>
      <c r="AL105" s="95">
        <v>174699</v>
      </c>
      <c r="AM105" s="56"/>
      <c r="AN105" s="56"/>
      <c r="AO105" s="56"/>
    </row>
    <row r="106" spans="1:41" s="57" customFormat="1" ht="105">
      <c r="A106" s="70">
        <v>58</v>
      </c>
      <c r="B106" s="52" t="s">
        <v>45</v>
      </c>
      <c r="C106" s="58" t="s">
        <v>46</v>
      </c>
      <c r="D106" s="56" t="s">
        <v>162</v>
      </c>
      <c r="E106" s="59" t="s">
        <v>91</v>
      </c>
      <c r="F106" s="78" t="s">
        <v>49</v>
      </c>
      <c r="G106" s="95">
        <v>600000</v>
      </c>
      <c r="H106" s="41">
        <v>0</v>
      </c>
      <c r="I106" s="56">
        <v>600000</v>
      </c>
      <c r="J106" s="56"/>
      <c r="K106" s="56"/>
      <c r="L106" s="53"/>
      <c r="M106" s="53"/>
      <c r="N106" s="56"/>
      <c r="O106" s="56"/>
      <c r="P106" s="56"/>
      <c r="Q106" s="56"/>
      <c r="R106" s="56"/>
      <c r="S106" s="56"/>
      <c r="T106" s="56"/>
      <c r="U106" s="56"/>
      <c r="V106" s="56"/>
      <c r="W106" s="56"/>
      <c r="X106" s="56"/>
      <c r="Y106" s="56"/>
      <c r="Z106" s="98"/>
      <c r="AA106" s="98"/>
      <c r="AB106" s="98"/>
      <c r="AC106" s="98"/>
      <c r="AD106" s="56"/>
      <c r="AE106" s="56"/>
      <c r="AF106" s="56"/>
      <c r="AG106" s="56"/>
      <c r="AH106" s="56"/>
      <c r="AI106" s="95"/>
      <c r="AJ106" s="53" t="s">
        <v>104</v>
      </c>
      <c r="AK106" s="53" t="s">
        <v>51</v>
      </c>
      <c r="AL106" s="95">
        <v>600000</v>
      </c>
      <c r="AM106" s="56"/>
      <c r="AN106" s="56"/>
      <c r="AO106" s="56"/>
    </row>
    <row r="107" spans="1:41" s="57" customFormat="1" ht="135">
      <c r="A107" s="70">
        <v>59</v>
      </c>
      <c r="B107" s="36" t="s">
        <v>45</v>
      </c>
      <c r="C107" s="37" t="s">
        <v>56</v>
      </c>
      <c r="D107" s="56" t="s">
        <v>163</v>
      </c>
      <c r="E107" s="77" t="s">
        <v>61</v>
      </c>
      <c r="F107" s="78" t="s">
        <v>49</v>
      </c>
      <c r="G107" s="95">
        <v>174366</v>
      </c>
      <c r="H107" s="41">
        <v>0</v>
      </c>
      <c r="I107" s="56">
        <v>174366</v>
      </c>
      <c r="J107" s="56"/>
      <c r="K107" s="56"/>
      <c r="L107" s="53"/>
      <c r="M107" s="53"/>
      <c r="N107" s="56"/>
      <c r="O107" s="56"/>
      <c r="P107" s="56"/>
      <c r="Q107" s="56"/>
      <c r="R107" s="56"/>
      <c r="S107" s="56"/>
      <c r="T107" s="56"/>
      <c r="U107" s="56"/>
      <c r="V107" s="56"/>
      <c r="W107" s="56"/>
      <c r="X107" s="56"/>
      <c r="Y107" s="56"/>
      <c r="Z107" s="98"/>
      <c r="AA107" s="98"/>
      <c r="AB107" s="98"/>
      <c r="AC107" s="98"/>
      <c r="AD107" s="56"/>
      <c r="AE107" s="56"/>
      <c r="AF107" s="56"/>
      <c r="AG107" s="56"/>
      <c r="AH107" s="56"/>
      <c r="AI107" s="95"/>
      <c r="AJ107" s="53" t="s">
        <v>104</v>
      </c>
      <c r="AK107" s="53" t="s">
        <v>51</v>
      </c>
      <c r="AL107" s="95">
        <v>174366</v>
      </c>
      <c r="AM107" s="56"/>
      <c r="AN107" s="56"/>
      <c r="AO107" s="59" t="s">
        <v>58</v>
      </c>
    </row>
    <row r="108" spans="1:41" s="57" customFormat="1" ht="135">
      <c r="A108" s="70">
        <v>60</v>
      </c>
      <c r="B108" s="36" t="s">
        <v>45</v>
      </c>
      <c r="C108" s="37" t="s">
        <v>56</v>
      </c>
      <c r="D108" s="56" t="s">
        <v>164</v>
      </c>
      <c r="E108" s="77" t="s">
        <v>61</v>
      </c>
      <c r="F108" s="78" t="s">
        <v>49</v>
      </c>
      <c r="G108" s="95">
        <v>605691</v>
      </c>
      <c r="H108" s="41">
        <v>0</v>
      </c>
      <c r="I108" s="56">
        <v>605691</v>
      </c>
      <c r="J108" s="56"/>
      <c r="K108" s="56"/>
      <c r="L108" s="53"/>
      <c r="M108" s="53"/>
      <c r="N108" s="56"/>
      <c r="O108" s="56"/>
      <c r="P108" s="56"/>
      <c r="Q108" s="56"/>
      <c r="R108" s="56"/>
      <c r="S108" s="56"/>
      <c r="T108" s="56"/>
      <c r="U108" s="56"/>
      <c r="V108" s="56"/>
      <c r="W108" s="56"/>
      <c r="X108" s="56"/>
      <c r="Y108" s="56"/>
      <c r="Z108" s="98"/>
      <c r="AA108" s="98"/>
      <c r="AB108" s="98"/>
      <c r="AC108" s="98"/>
      <c r="AD108" s="56"/>
      <c r="AE108" s="56"/>
      <c r="AF108" s="56"/>
      <c r="AG108" s="56"/>
      <c r="AH108" s="56"/>
      <c r="AI108" s="95"/>
      <c r="AJ108" s="53" t="s">
        <v>104</v>
      </c>
      <c r="AK108" s="53" t="s">
        <v>51</v>
      </c>
      <c r="AL108" s="95">
        <v>605691</v>
      </c>
      <c r="AM108" s="56"/>
      <c r="AN108" s="56"/>
      <c r="AO108" s="59" t="s">
        <v>58</v>
      </c>
    </row>
    <row r="109" spans="1:41" s="57" customFormat="1" ht="135">
      <c r="A109" s="70">
        <v>61</v>
      </c>
      <c r="B109" s="36" t="s">
        <v>45</v>
      </c>
      <c r="C109" s="37" t="s">
        <v>56</v>
      </c>
      <c r="D109" s="56" t="s">
        <v>165</v>
      </c>
      <c r="E109" s="77" t="s">
        <v>61</v>
      </c>
      <c r="F109" s="78" t="s">
        <v>49</v>
      </c>
      <c r="G109" s="95">
        <v>1227486</v>
      </c>
      <c r="H109" s="41">
        <v>0</v>
      </c>
      <c r="I109" s="56">
        <v>1227486</v>
      </c>
      <c r="J109" s="56"/>
      <c r="K109" s="56"/>
      <c r="L109" s="53"/>
      <c r="M109" s="53"/>
      <c r="N109" s="56"/>
      <c r="O109" s="56"/>
      <c r="P109" s="56"/>
      <c r="Q109" s="56"/>
      <c r="R109" s="56"/>
      <c r="S109" s="56"/>
      <c r="T109" s="56"/>
      <c r="U109" s="56"/>
      <c r="V109" s="56"/>
      <c r="W109" s="56"/>
      <c r="X109" s="56"/>
      <c r="Y109" s="56"/>
      <c r="Z109" s="98"/>
      <c r="AA109" s="98"/>
      <c r="AB109" s="98"/>
      <c r="AC109" s="98"/>
      <c r="AD109" s="56"/>
      <c r="AE109" s="56"/>
      <c r="AF109" s="56"/>
      <c r="AG109" s="56"/>
      <c r="AH109" s="56"/>
      <c r="AI109" s="95"/>
      <c r="AJ109" s="53" t="s">
        <v>104</v>
      </c>
      <c r="AK109" s="53" t="s">
        <v>51</v>
      </c>
      <c r="AL109" s="95">
        <v>1227486</v>
      </c>
      <c r="AM109" s="56"/>
      <c r="AN109" s="56"/>
      <c r="AO109" s="59" t="s">
        <v>58</v>
      </c>
    </row>
    <row r="110" spans="1:41" s="57" customFormat="1" ht="135">
      <c r="A110" s="70">
        <v>62</v>
      </c>
      <c r="B110" s="36" t="s">
        <v>45</v>
      </c>
      <c r="C110" s="37" t="s">
        <v>56</v>
      </c>
      <c r="D110" s="56" t="s">
        <v>166</v>
      </c>
      <c r="E110" s="77" t="s">
        <v>61</v>
      </c>
      <c r="F110" s="78" t="s">
        <v>49</v>
      </c>
      <c r="G110" s="95">
        <v>594571</v>
      </c>
      <c r="H110" s="41">
        <v>0</v>
      </c>
      <c r="I110" s="56">
        <v>594571</v>
      </c>
      <c r="J110" s="56"/>
      <c r="K110" s="56"/>
      <c r="L110" s="53"/>
      <c r="M110" s="53"/>
      <c r="N110" s="56"/>
      <c r="O110" s="56"/>
      <c r="P110" s="56"/>
      <c r="Q110" s="56"/>
      <c r="R110" s="56"/>
      <c r="S110" s="56"/>
      <c r="T110" s="56"/>
      <c r="U110" s="56"/>
      <c r="V110" s="56"/>
      <c r="W110" s="56"/>
      <c r="X110" s="56"/>
      <c r="Y110" s="56"/>
      <c r="Z110" s="98"/>
      <c r="AA110" s="98"/>
      <c r="AB110" s="98"/>
      <c r="AC110" s="98"/>
      <c r="AD110" s="56"/>
      <c r="AE110" s="56"/>
      <c r="AF110" s="56"/>
      <c r="AG110" s="56"/>
      <c r="AH110" s="56"/>
      <c r="AI110" s="95"/>
      <c r="AJ110" s="53" t="s">
        <v>104</v>
      </c>
      <c r="AK110" s="53" t="s">
        <v>51</v>
      </c>
      <c r="AL110" s="95">
        <v>594571</v>
      </c>
      <c r="AM110" s="56"/>
      <c r="AN110" s="56"/>
      <c r="AO110" s="56"/>
    </row>
    <row r="111" spans="1:41" s="57" customFormat="1" ht="135">
      <c r="A111" s="70">
        <v>63</v>
      </c>
      <c r="B111" s="36" t="s">
        <v>45</v>
      </c>
      <c r="C111" s="37" t="s">
        <v>56</v>
      </c>
      <c r="D111" s="56" t="s">
        <v>167</v>
      </c>
      <c r="E111" s="77" t="s">
        <v>61</v>
      </c>
      <c r="F111" s="78" t="s">
        <v>49</v>
      </c>
      <c r="G111" s="95">
        <v>333434</v>
      </c>
      <c r="H111" s="41">
        <v>0</v>
      </c>
      <c r="I111" s="56">
        <v>333434</v>
      </c>
      <c r="J111" s="56"/>
      <c r="K111" s="56"/>
      <c r="L111" s="53"/>
      <c r="M111" s="53"/>
      <c r="N111" s="56"/>
      <c r="O111" s="56"/>
      <c r="P111" s="56"/>
      <c r="Q111" s="56"/>
      <c r="R111" s="56"/>
      <c r="S111" s="56"/>
      <c r="T111" s="56"/>
      <c r="U111" s="56"/>
      <c r="V111" s="56"/>
      <c r="W111" s="56"/>
      <c r="X111" s="56"/>
      <c r="Y111" s="56"/>
      <c r="Z111" s="98"/>
      <c r="AA111" s="98"/>
      <c r="AB111" s="98"/>
      <c r="AC111" s="98"/>
      <c r="AD111" s="56"/>
      <c r="AE111" s="56"/>
      <c r="AF111" s="56"/>
      <c r="AG111" s="56"/>
      <c r="AH111" s="56"/>
      <c r="AI111" s="95"/>
      <c r="AJ111" s="53" t="s">
        <v>104</v>
      </c>
      <c r="AK111" s="53" t="s">
        <v>51</v>
      </c>
      <c r="AL111" s="95">
        <v>333434</v>
      </c>
      <c r="AM111" s="56"/>
      <c r="AN111" s="56"/>
      <c r="AO111" s="59" t="s">
        <v>58</v>
      </c>
    </row>
    <row r="112" spans="1:41" s="57" customFormat="1" ht="135">
      <c r="A112" s="70">
        <v>64</v>
      </c>
      <c r="B112" s="36" t="s">
        <v>45</v>
      </c>
      <c r="C112" s="37" t="s">
        <v>56</v>
      </c>
      <c r="D112" s="56" t="s">
        <v>168</v>
      </c>
      <c r="E112" s="77" t="s">
        <v>61</v>
      </c>
      <c r="F112" s="78" t="s">
        <v>49</v>
      </c>
      <c r="G112" s="95">
        <v>423612</v>
      </c>
      <c r="H112" s="41">
        <v>0</v>
      </c>
      <c r="I112" s="56">
        <v>423612</v>
      </c>
      <c r="J112" s="56"/>
      <c r="K112" s="56"/>
      <c r="L112" s="53"/>
      <c r="M112" s="53"/>
      <c r="N112" s="56"/>
      <c r="O112" s="56"/>
      <c r="P112" s="56"/>
      <c r="Q112" s="56"/>
      <c r="R112" s="56"/>
      <c r="S112" s="56"/>
      <c r="T112" s="56"/>
      <c r="U112" s="56"/>
      <c r="V112" s="56"/>
      <c r="W112" s="56"/>
      <c r="X112" s="56"/>
      <c r="Y112" s="56"/>
      <c r="Z112" s="98"/>
      <c r="AA112" s="98"/>
      <c r="AB112" s="98"/>
      <c r="AC112" s="98"/>
      <c r="AD112" s="56"/>
      <c r="AE112" s="56"/>
      <c r="AF112" s="56"/>
      <c r="AG112" s="56"/>
      <c r="AH112" s="56"/>
      <c r="AI112" s="95"/>
      <c r="AJ112" s="53" t="s">
        <v>104</v>
      </c>
      <c r="AK112" s="53" t="s">
        <v>51</v>
      </c>
      <c r="AL112" s="95">
        <v>423612</v>
      </c>
      <c r="AM112" s="56"/>
      <c r="AN112" s="56"/>
      <c r="AO112" s="59" t="s">
        <v>58</v>
      </c>
    </row>
    <row r="113" spans="1:41" s="57" customFormat="1" ht="135">
      <c r="A113" s="70">
        <v>65</v>
      </c>
      <c r="B113" s="36" t="s">
        <v>45</v>
      </c>
      <c r="C113" s="37" t="s">
        <v>56</v>
      </c>
      <c r="D113" s="56" t="s">
        <v>169</v>
      </c>
      <c r="E113" s="77" t="s">
        <v>61</v>
      </c>
      <c r="F113" s="78" t="s">
        <v>49</v>
      </c>
      <c r="G113" s="95">
        <v>811621</v>
      </c>
      <c r="H113" s="41">
        <v>0</v>
      </c>
      <c r="I113" s="56">
        <v>811621</v>
      </c>
      <c r="J113" s="56"/>
      <c r="K113" s="56"/>
      <c r="L113" s="53"/>
      <c r="M113" s="53"/>
      <c r="N113" s="56"/>
      <c r="O113" s="56"/>
      <c r="P113" s="56"/>
      <c r="Q113" s="56"/>
      <c r="R113" s="56"/>
      <c r="S113" s="56"/>
      <c r="T113" s="56"/>
      <c r="U113" s="56"/>
      <c r="V113" s="56"/>
      <c r="W113" s="56"/>
      <c r="X113" s="56"/>
      <c r="Y113" s="56"/>
      <c r="Z113" s="98"/>
      <c r="AA113" s="98"/>
      <c r="AB113" s="98"/>
      <c r="AC113" s="98"/>
      <c r="AD113" s="56"/>
      <c r="AE113" s="56"/>
      <c r="AF113" s="56"/>
      <c r="AG113" s="56"/>
      <c r="AH113" s="56"/>
      <c r="AI113" s="95"/>
      <c r="AJ113" s="53" t="s">
        <v>104</v>
      </c>
      <c r="AK113" s="53" t="s">
        <v>51</v>
      </c>
      <c r="AL113" s="95">
        <v>811621</v>
      </c>
      <c r="AM113" s="56"/>
      <c r="AN113" s="56"/>
      <c r="AO113" s="59" t="s">
        <v>58</v>
      </c>
    </row>
    <row r="114" spans="1:41" s="57" customFormat="1" ht="135">
      <c r="A114" s="70">
        <v>66</v>
      </c>
      <c r="B114" s="36" t="s">
        <v>45</v>
      </c>
      <c r="C114" s="37" t="s">
        <v>56</v>
      </c>
      <c r="D114" s="56" t="s">
        <v>170</v>
      </c>
      <c r="E114" s="77" t="s">
        <v>61</v>
      </c>
      <c r="F114" s="78" t="s">
        <v>49</v>
      </c>
      <c r="G114" s="95">
        <v>96552</v>
      </c>
      <c r="H114" s="41">
        <v>0</v>
      </c>
      <c r="I114" s="56">
        <v>96552</v>
      </c>
      <c r="J114" s="56"/>
      <c r="K114" s="56"/>
      <c r="L114" s="53"/>
      <c r="M114" s="53"/>
      <c r="N114" s="56"/>
      <c r="O114" s="56"/>
      <c r="P114" s="56"/>
      <c r="Q114" s="56"/>
      <c r="R114" s="56"/>
      <c r="S114" s="56"/>
      <c r="T114" s="56"/>
      <c r="U114" s="56"/>
      <c r="V114" s="56"/>
      <c r="W114" s="56"/>
      <c r="X114" s="56"/>
      <c r="Y114" s="56"/>
      <c r="Z114" s="98"/>
      <c r="AA114" s="98"/>
      <c r="AB114" s="98"/>
      <c r="AC114" s="98"/>
      <c r="AD114" s="56"/>
      <c r="AE114" s="56"/>
      <c r="AF114" s="56"/>
      <c r="AG114" s="56"/>
      <c r="AH114" s="56"/>
      <c r="AI114" s="95"/>
      <c r="AJ114" s="53" t="s">
        <v>104</v>
      </c>
      <c r="AK114" s="53" t="s">
        <v>51</v>
      </c>
      <c r="AL114" s="95">
        <v>96552</v>
      </c>
      <c r="AM114" s="56"/>
      <c r="AN114" s="56"/>
      <c r="AO114" s="56"/>
    </row>
    <row r="115" spans="1:41" s="57" customFormat="1" ht="135">
      <c r="A115" s="70">
        <v>67</v>
      </c>
      <c r="B115" s="36" t="s">
        <v>45</v>
      </c>
      <c r="C115" s="37" t="s">
        <v>56</v>
      </c>
      <c r="D115" s="56" t="s">
        <v>171</v>
      </c>
      <c r="E115" s="77" t="s">
        <v>61</v>
      </c>
      <c r="F115" s="78" t="s">
        <v>49</v>
      </c>
      <c r="G115" s="95">
        <v>50000</v>
      </c>
      <c r="H115" s="41">
        <v>0</v>
      </c>
      <c r="I115" s="56">
        <v>50000</v>
      </c>
      <c r="J115" s="56"/>
      <c r="K115" s="56"/>
      <c r="L115" s="53"/>
      <c r="M115" s="53"/>
      <c r="N115" s="56"/>
      <c r="O115" s="56"/>
      <c r="P115" s="56"/>
      <c r="Q115" s="56"/>
      <c r="R115" s="56"/>
      <c r="S115" s="56"/>
      <c r="T115" s="56"/>
      <c r="U115" s="56"/>
      <c r="V115" s="56"/>
      <c r="W115" s="56"/>
      <c r="X115" s="56"/>
      <c r="Y115" s="56"/>
      <c r="Z115" s="98"/>
      <c r="AA115" s="98"/>
      <c r="AB115" s="98"/>
      <c r="AC115" s="98"/>
      <c r="AD115" s="56"/>
      <c r="AE115" s="56"/>
      <c r="AF115" s="56"/>
      <c r="AG115" s="56"/>
      <c r="AH115" s="56"/>
      <c r="AI115" s="95"/>
      <c r="AJ115" s="53" t="s">
        <v>104</v>
      </c>
      <c r="AK115" s="53" t="s">
        <v>51</v>
      </c>
      <c r="AL115" s="95">
        <v>50000</v>
      </c>
      <c r="AM115" s="56"/>
      <c r="AN115" s="56"/>
      <c r="AO115" s="56"/>
    </row>
    <row r="116" spans="1:41" s="57" customFormat="1" ht="135">
      <c r="A116" s="70">
        <v>68</v>
      </c>
      <c r="B116" s="36" t="s">
        <v>45</v>
      </c>
      <c r="C116" s="37" t="s">
        <v>56</v>
      </c>
      <c r="D116" s="56" t="s">
        <v>172</v>
      </c>
      <c r="E116" s="39" t="s">
        <v>61</v>
      </c>
      <c r="F116" s="40" t="s">
        <v>49</v>
      </c>
      <c r="G116" s="95">
        <v>65648</v>
      </c>
      <c r="H116" s="41">
        <v>0</v>
      </c>
      <c r="I116" s="56">
        <v>65648</v>
      </c>
      <c r="J116" s="56"/>
      <c r="K116" s="56"/>
      <c r="L116" s="53"/>
      <c r="M116" s="53"/>
      <c r="N116" s="56"/>
      <c r="O116" s="56"/>
      <c r="P116" s="56"/>
      <c r="Q116" s="56"/>
      <c r="R116" s="56"/>
      <c r="S116" s="56"/>
      <c r="T116" s="56"/>
      <c r="U116" s="56"/>
      <c r="V116" s="56"/>
      <c r="W116" s="56"/>
      <c r="X116" s="56"/>
      <c r="Y116" s="56"/>
      <c r="Z116" s="98"/>
      <c r="AA116" s="98"/>
      <c r="AB116" s="98"/>
      <c r="AC116" s="98"/>
      <c r="AD116" s="56"/>
      <c r="AE116" s="56"/>
      <c r="AF116" s="56"/>
      <c r="AG116" s="56"/>
      <c r="AH116" s="56"/>
      <c r="AI116" s="95"/>
      <c r="AJ116" s="53" t="s">
        <v>104</v>
      </c>
      <c r="AK116" s="53" t="s">
        <v>51</v>
      </c>
      <c r="AL116" s="95">
        <v>65648</v>
      </c>
      <c r="AM116" s="56"/>
      <c r="AN116" s="56"/>
      <c r="AO116" s="56"/>
    </row>
    <row r="117" spans="1:41" s="57" customFormat="1">
      <c r="A117" s="99"/>
      <c r="B117" s="100"/>
      <c r="C117" s="101"/>
      <c r="D117" s="102"/>
      <c r="E117" s="103"/>
      <c r="F117" s="104"/>
      <c r="G117" s="105"/>
      <c r="H117" s="106"/>
      <c r="I117" s="102"/>
      <c r="J117" s="102"/>
      <c r="K117" s="102"/>
      <c r="L117" s="107"/>
      <c r="M117" s="107"/>
      <c r="N117" s="102"/>
      <c r="O117" s="102"/>
      <c r="P117" s="102"/>
      <c r="Q117" s="102"/>
      <c r="R117" s="102"/>
      <c r="S117" s="102"/>
      <c r="T117" s="102"/>
      <c r="U117" s="102"/>
      <c r="V117" s="102"/>
      <c r="W117" s="102"/>
      <c r="X117" s="102"/>
      <c r="Y117" s="102"/>
      <c r="Z117" s="108"/>
      <c r="AA117" s="108"/>
      <c r="AB117" s="108"/>
      <c r="AC117" s="108"/>
      <c r="AD117" s="102"/>
      <c r="AE117" s="102"/>
      <c r="AF117" s="102"/>
      <c r="AG117" s="102"/>
      <c r="AH117" s="102"/>
      <c r="AI117" s="105"/>
      <c r="AJ117" s="107"/>
      <c r="AK117" s="107"/>
      <c r="AL117" s="105"/>
      <c r="AM117" s="102"/>
      <c r="AN117" s="102"/>
      <c r="AO117" s="102"/>
    </row>
    <row r="118" spans="1:41" ht="116.25" customHeight="1">
      <c r="A118" s="109">
        <v>1</v>
      </c>
      <c r="B118" s="110" t="s">
        <v>45</v>
      </c>
      <c r="C118" s="111" t="s">
        <v>56</v>
      </c>
      <c r="D118" s="112" t="s">
        <v>173</v>
      </c>
      <c r="E118" s="113" t="s">
        <v>61</v>
      </c>
      <c r="F118" s="114" t="s">
        <v>49</v>
      </c>
      <c r="G118" s="115">
        <v>275271</v>
      </c>
      <c r="H118" s="116">
        <v>0</v>
      </c>
      <c r="I118" s="115">
        <v>275271</v>
      </c>
      <c r="J118" s="112"/>
      <c r="K118" s="112"/>
      <c r="L118" s="117"/>
      <c r="M118" s="117"/>
      <c r="N118" s="112"/>
      <c r="O118" s="112"/>
      <c r="P118" s="112"/>
      <c r="Q118" s="112"/>
      <c r="R118" s="112"/>
      <c r="S118" s="112"/>
      <c r="T118" s="112"/>
      <c r="U118" s="112"/>
      <c r="V118" s="112"/>
      <c r="W118" s="112"/>
      <c r="X118" s="112"/>
      <c r="Y118" s="112"/>
      <c r="Z118" s="118"/>
      <c r="AA118" s="118"/>
      <c r="AB118" s="118"/>
      <c r="AC118" s="118"/>
      <c r="AD118" s="112"/>
      <c r="AE118" s="112"/>
      <c r="AF118" s="112"/>
      <c r="AG118" s="112"/>
      <c r="AH118" s="112"/>
      <c r="AI118" s="115"/>
      <c r="AJ118" s="117" t="s">
        <v>174</v>
      </c>
      <c r="AK118" s="117" t="s">
        <v>51</v>
      </c>
      <c r="AL118" s="115">
        <v>275271</v>
      </c>
      <c r="AM118" s="112"/>
      <c r="AN118" s="112"/>
      <c r="AO118" s="112"/>
    </row>
    <row r="119" spans="1:41" ht="130.5" customHeight="1">
      <c r="A119" s="109">
        <v>2</v>
      </c>
      <c r="B119" s="110" t="s">
        <v>45</v>
      </c>
      <c r="C119" s="111" t="s">
        <v>56</v>
      </c>
      <c r="D119" s="112" t="s">
        <v>175</v>
      </c>
      <c r="E119" s="113" t="s">
        <v>61</v>
      </c>
      <c r="F119" s="114" t="s">
        <v>49</v>
      </c>
      <c r="G119" s="115">
        <v>350000</v>
      </c>
      <c r="H119" s="116">
        <v>0</v>
      </c>
      <c r="I119" s="115">
        <v>350000</v>
      </c>
      <c r="J119" s="112"/>
      <c r="K119" s="112"/>
      <c r="L119" s="117"/>
      <c r="M119" s="117"/>
      <c r="N119" s="112"/>
      <c r="O119" s="112"/>
      <c r="P119" s="112"/>
      <c r="Q119" s="112"/>
      <c r="R119" s="112"/>
      <c r="S119" s="112"/>
      <c r="T119" s="112"/>
      <c r="U119" s="112"/>
      <c r="V119" s="112"/>
      <c r="W119" s="112"/>
      <c r="X119" s="112"/>
      <c r="Y119" s="112"/>
      <c r="Z119" s="118"/>
      <c r="AA119" s="118"/>
      <c r="AB119" s="118"/>
      <c r="AC119" s="118"/>
      <c r="AD119" s="112"/>
      <c r="AE119" s="112"/>
      <c r="AF119" s="112"/>
      <c r="AG119" s="112"/>
      <c r="AH119" s="112"/>
      <c r="AI119" s="115"/>
      <c r="AJ119" s="117" t="s">
        <v>174</v>
      </c>
      <c r="AK119" s="117" t="s">
        <v>51</v>
      </c>
      <c r="AL119" s="115">
        <v>350000</v>
      </c>
      <c r="AM119" s="112"/>
      <c r="AN119" s="112"/>
      <c r="AO119" s="112"/>
    </row>
    <row r="120" spans="1:41" ht="24" customHeight="1">
      <c r="A120" s="119"/>
      <c r="B120" s="120"/>
      <c r="C120" s="121"/>
      <c r="D120" s="122"/>
      <c r="E120" s="123"/>
      <c r="F120" s="124"/>
      <c r="G120" s="125"/>
      <c r="H120" s="126"/>
      <c r="I120" s="125"/>
      <c r="J120" s="122"/>
      <c r="K120" s="122"/>
      <c r="L120" s="127"/>
      <c r="M120" s="127"/>
      <c r="N120" s="122"/>
      <c r="O120" s="122"/>
      <c r="P120" s="122"/>
      <c r="Q120" s="122"/>
      <c r="R120" s="122"/>
      <c r="S120" s="122"/>
      <c r="T120" s="122"/>
      <c r="U120" s="122"/>
      <c r="V120" s="122"/>
      <c r="W120" s="122"/>
      <c r="X120" s="122"/>
      <c r="Y120" s="122"/>
      <c r="Z120" s="128"/>
      <c r="AA120" s="128"/>
      <c r="AB120" s="128"/>
      <c r="AC120" s="128"/>
      <c r="AD120" s="122"/>
      <c r="AE120" s="122"/>
      <c r="AF120" s="122"/>
      <c r="AG120" s="122"/>
      <c r="AH120" s="122"/>
      <c r="AI120" s="125"/>
      <c r="AJ120" s="127"/>
      <c r="AK120" s="127"/>
      <c r="AL120" s="125"/>
      <c r="AM120" s="122"/>
      <c r="AN120" s="122"/>
      <c r="AO120" s="122"/>
    </row>
    <row r="121" spans="1:41" ht="123">
      <c r="A121" s="14">
        <v>1</v>
      </c>
      <c r="B121" s="129" t="s">
        <v>45</v>
      </c>
      <c r="C121" s="130" t="s">
        <v>46</v>
      </c>
      <c r="D121" s="131" t="s">
        <v>176</v>
      </c>
      <c r="E121" s="132" t="s">
        <v>91</v>
      </c>
      <c r="F121" s="133" t="s">
        <v>49</v>
      </c>
      <c r="G121" s="11">
        <v>350000</v>
      </c>
      <c r="H121" s="9"/>
      <c r="I121" s="9"/>
      <c r="J121" s="9"/>
      <c r="K121" s="9"/>
      <c r="L121" s="8"/>
      <c r="M121" s="8"/>
      <c r="N121" s="9"/>
      <c r="O121" s="9"/>
      <c r="P121" s="9"/>
      <c r="Q121" s="9"/>
      <c r="R121" s="9"/>
      <c r="S121" s="9"/>
      <c r="T121" s="9"/>
      <c r="U121" s="9"/>
      <c r="V121" s="9"/>
      <c r="W121" s="9"/>
      <c r="X121" s="9"/>
      <c r="Y121" s="9"/>
      <c r="Z121" s="10"/>
      <c r="AA121" s="10"/>
      <c r="AB121" s="10"/>
      <c r="AC121" s="10"/>
      <c r="AD121" s="9"/>
      <c r="AE121" s="9"/>
      <c r="AF121" s="9"/>
      <c r="AG121" s="9"/>
      <c r="AH121" s="9"/>
      <c r="AI121" s="11"/>
      <c r="AJ121" s="8" t="s">
        <v>174</v>
      </c>
      <c r="AK121" s="8" t="s">
        <v>51</v>
      </c>
      <c r="AL121" s="11">
        <v>350000</v>
      </c>
      <c r="AM121" s="9"/>
      <c r="AN121" s="9"/>
      <c r="AO121" s="9"/>
    </row>
    <row r="122" spans="1:41" ht="123">
      <c r="A122" s="14">
        <v>2</v>
      </c>
      <c r="B122" s="129" t="s">
        <v>45</v>
      </c>
      <c r="C122" s="130" t="s">
        <v>46</v>
      </c>
      <c r="D122" s="131" t="s">
        <v>177</v>
      </c>
      <c r="E122" s="132" t="s">
        <v>91</v>
      </c>
      <c r="F122" s="133" t="s">
        <v>49</v>
      </c>
      <c r="G122" s="11">
        <v>331224</v>
      </c>
      <c r="H122" s="9"/>
      <c r="I122" s="9"/>
      <c r="J122" s="9"/>
      <c r="K122" s="9"/>
      <c r="L122" s="8"/>
      <c r="M122" s="8"/>
      <c r="N122" s="9"/>
      <c r="O122" s="9"/>
      <c r="P122" s="9"/>
      <c r="Q122" s="9"/>
      <c r="R122" s="9"/>
      <c r="S122" s="9"/>
      <c r="T122" s="9"/>
      <c r="U122" s="9"/>
      <c r="V122" s="9"/>
      <c r="W122" s="9"/>
      <c r="X122" s="9"/>
      <c r="Y122" s="9"/>
      <c r="Z122" s="10"/>
      <c r="AA122" s="10"/>
      <c r="AB122" s="10"/>
      <c r="AC122" s="10"/>
      <c r="AD122" s="9"/>
      <c r="AE122" s="9"/>
      <c r="AF122" s="9"/>
      <c r="AG122" s="9"/>
      <c r="AH122" s="9"/>
      <c r="AI122" s="11"/>
      <c r="AJ122" s="8" t="s">
        <v>174</v>
      </c>
      <c r="AK122" s="8" t="s">
        <v>51</v>
      </c>
      <c r="AL122" s="11">
        <v>331224</v>
      </c>
      <c r="AM122" s="9"/>
      <c r="AN122" s="9"/>
      <c r="AO122" s="9"/>
    </row>
    <row r="123" spans="1:41">
      <c r="A123" s="9"/>
      <c r="B123" s="9"/>
      <c r="C123" s="9"/>
      <c r="D123" s="9"/>
      <c r="E123" s="9"/>
      <c r="F123" s="65"/>
      <c r="G123" s="11">
        <f>SUM(G121:G122)</f>
        <v>681224</v>
      </c>
      <c r="H123" s="11">
        <f t="shared" ref="H123:AO123" si="2">SUM(H121:H122)</f>
        <v>0</v>
      </c>
      <c r="I123" s="11">
        <f t="shared" si="2"/>
        <v>0</v>
      </c>
      <c r="J123" s="11">
        <f t="shared" si="2"/>
        <v>0</v>
      </c>
      <c r="K123" s="11">
        <f t="shared" si="2"/>
        <v>0</v>
      </c>
      <c r="L123" s="11">
        <f t="shared" si="2"/>
        <v>0</v>
      </c>
      <c r="M123" s="11">
        <f t="shared" si="2"/>
        <v>0</v>
      </c>
      <c r="N123" s="11">
        <f t="shared" si="2"/>
        <v>0</v>
      </c>
      <c r="O123" s="11">
        <f t="shared" si="2"/>
        <v>0</v>
      </c>
      <c r="P123" s="11">
        <f t="shared" si="2"/>
        <v>0</v>
      </c>
      <c r="Q123" s="11">
        <f t="shared" si="2"/>
        <v>0</v>
      </c>
      <c r="R123" s="11">
        <f t="shared" si="2"/>
        <v>0</v>
      </c>
      <c r="S123" s="11">
        <f t="shared" si="2"/>
        <v>0</v>
      </c>
      <c r="T123" s="11">
        <f t="shared" si="2"/>
        <v>0</v>
      </c>
      <c r="U123" s="11">
        <f t="shared" si="2"/>
        <v>0</v>
      </c>
      <c r="V123" s="11">
        <f t="shared" si="2"/>
        <v>0</v>
      </c>
      <c r="W123" s="11">
        <f t="shared" si="2"/>
        <v>0</v>
      </c>
      <c r="X123" s="11">
        <f t="shared" si="2"/>
        <v>0</v>
      </c>
      <c r="Y123" s="11">
        <f t="shared" si="2"/>
        <v>0</v>
      </c>
      <c r="Z123" s="11">
        <f t="shared" si="2"/>
        <v>0</v>
      </c>
      <c r="AA123" s="11">
        <f t="shared" si="2"/>
        <v>0</v>
      </c>
      <c r="AB123" s="11">
        <f t="shared" si="2"/>
        <v>0</v>
      </c>
      <c r="AC123" s="11">
        <f t="shared" si="2"/>
        <v>0</v>
      </c>
      <c r="AD123" s="11">
        <f t="shared" si="2"/>
        <v>0</v>
      </c>
      <c r="AE123" s="11">
        <f t="shared" si="2"/>
        <v>0</v>
      </c>
      <c r="AF123" s="11">
        <f t="shared" si="2"/>
        <v>0</v>
      </c>
      <c r="AG123" s="11">
        <f t="shared" si="2"/>
        <v>0</v>
      </c>
      <c r="AH123" s="11">
        <f t="shared" si="2"/>
        <v>0</v>
      </c>
      <c r="AI123" s="11">
        <f t="shared" si="2"/>
        <v>0</v>
      </c>
      <c r="AJ123" s="11">
        <f t="shared" si="2"/>
        <v>0</v>
      </c>
      <c r="AK123" s="11">
        <f t="shared" si="2"/>
        <v>0</v>
      </c>
      <c r="AL123" s="11">
        <f t="shared" si="2"/>
        <v>681224</v>
      </c>
      <c r="AM123" s="11">
        <f t="shared" si="2"/>
        <v>0</v>
      </c>
      <c r="AN123" s="11">
        <f t="shared" si="2"/>
        <v>0</v>
      </c>
      <c r="AO123" s="11">
        <f t="shared" si="2"/>
        <v>0</v>
      </c>
    </row>
  </sheetData>
  <mergeCells count="40">
    <mergeCell ref="AI3:AI4"/>
    <mergeCell ref="AJ3:AJ4"/>
    <mergeCell ref="H3:H4"/>
    <mergeCell ref="I3:I4"/>
    <mergeCell ref="J3:J4"/>
    <mergeCell ref="K3:K4"/>
    <mergeCell ref="AB3:AB4"/>
    <mergeCell ref="AC3:AC4"/>
    <mergeCell ref="AD3:AD4"/>
    <mergeCell ref="AE3:AE4"/>
    <mergeCell ref="L3:N3"/>
    <mergeCell ref="O3:Q3"/>
    <mergeCell ref="AA3:AA4"/>
    <mergeCell ref="G3:G4"/>
    <mergeCell ref="A40:F40"/>
    <mergeCell ref="A41:F41"/>
    <mergeCell ref="AH3:AH4"/>
    <mergeCell ref="A6:F6"/>
    <mergeCell ref="AJ2:AL2"/>
    <mergeCell ref="AM2:AM4"/>
    <mergeCell ref="AN2:AN4"/>
    <mergeCell ref="AO2:AO4"/>
    <mergeCell ref="AK3:AK4"/>
    <mergeCell ref="AL3:AL4"/>
    <mergeCell ref="A1:AI1"/>
    <mergeCell ref="A2:A4"/>
    <mergeCell ref="B2:B4"/>
    <mergeCell ref="C2:C4"/>
    <mergeCell ref="D2:D4"/>
    <mergeCell ref="E2:E4"/>
    <mergeCell ref="F2:F4"/>
    <mergeCell ref="G2:K2"/>
    <mergeCell ref="AA2:AC2"/>
    <mergeCell ref="AD2:AF2"/>
    <mergeCell ref="AG2:AI2"/>
    <mergeCell ref="AF3:AF4"/>
    <mergeCell ref="AG3:AG4"/>
    <mergeCell ref="R3:T3"/>
    <mergeCell ref="U3:W3"/>
    <mergeCell ref="X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4"/>
  <sheetViews>
    <sheetView topLeftCell="A7" workbookViewId="0">
      <selection activeCell="D11" sqref="D11"/>
    </sheetView>
  </sheetViews>
  <sheetFormatPr defaultColWidth="8.85546875" defaultRowHeight="15"/>
  <cols>
    <col min="1" max="1" width="4.28515625" style="138" customWidth="1"/>
    <col min="2" max="2" width="20.7109375" style="138" customWidth="1"/>
    <col min="3" max="3" width="27.28515625" style="138" customWidth="1"/>
    <col min="4" max="4" width="31.5703125" style="138" customWidth="1"/>
    <col min="5" max="5" width="29.28515625" style="138" customWidth="1"/>
    <col min="6" max="6" width="22.7109375" style="215" hidden="1" customWidth="1"/>
    <col min="7" max="7" width="20" style="138" customWidth="1"/>
    <col min="8" max="8" width="19" style="138" customWidth="1"/>
    <col min="9" max="9" width="20.28515625" style="138" customWidth="1"/>
    <col min="10" max="10" width="14.140625" style="138" hidden="1" customWidth="1"/>
    <col min="11" max="11" width="13.140625" style="138" hidden="1" customWidth="1"/>
    <col min="12" max="12" width="14.5703125" style="138" hidden="1" customWidth="1"/>
    <col min="13" max="13" width="15.5703125" style="138" hidden="1" customWidth="1"/>
    <col min="14" max="14" width="12" style="138" hidden="1" customWidth="1"/>
    <col min="15" max="15" width="11.5703125" style="138" hidden="1" customWidth="1"/>
    <col min="16" max="16" width="11.28515625" style="138" hidden="1" customWidth="1"/>
    <col min="17" max="17" width="12.28515625" style="138" hidden="1" customWidth="1"/>
    <col min="18" max="18" width="14.7109375" style="138" hidden="1" customWidth="1"/>
    <col min="19" max="19" width="11.28515625" style="138" hidden="1" customWidth="1"/>
    <col min="20" max="20" width="15.140625" style="138" hidden="1" customWidth="1"/>
    <col min="21" max="21" width="10.28515625" style="138" hidden="1" customWidth="1"/>
    <col min="22" max="22" width="10.42578125" style="138" hidden="1" customWidth="1"/>
    <col min="23" max="23" width="16.140625" style="138" hidden="1" customWidth="1"/>
    <col min="24" max="24" width="14.28515625" style="138" customWidth="1"/>
    <col min="25" max="25" width="13.5703125" style="138" customWidth="1"/>
    <col min="26" max="26" width="19.140625" style="138" bestFit="1" customWidth="1"/>
    <col min="27" max="27" width="16" style="138" customWidth="1"/>
    <col min="28" max="28" width="14" style="138" customWidth="1"/>
    <col min="29" max="29" width="17.7109375" style="138" customWidth="1"/>
    <col min="30" max="30" width="16.28515625" style="138" customWidth="1"/>
    <col min="31" max="31" width="17" style="138" customWidth="1"/>
    <col min="32" max="32" width="16.5703125" style="138" customWidth="1"/>
    <col min="33" max="33" width="14.140625" style="138" hidden="1" customWidth="1"/>
    <col min="34" max="34" width="14" style="138" hidden="1" customWidth="1"/>
    <col min="35" max="35" width="45.42578125" style="215" customWidth="1"/>
    <col min="36" max="16384" width="8.85546875" style="138"/>
  </cols>
  <sheetData>
    <row r="1" spans="1:35">
      <c r="A1" s="795" t="s">
        <v>178</v>
      </c>
      <c r="B1" s="796"/>
      <c r="C1" s="796"/>
      <c r="D1" s="796"/>
      <c r="E1" s="796"/>
      <c r="F1" s="796"/>
      <c r="G1" s="796"/>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row>
    <row r="2" spans="1:35" s="139" customFormat="1" ht="41.25" customHeight="1">
      <c r="A2" s="797" t="s">
        <v>1</v>
      </c>
      <c r="B2" s="798" t="s">
        <v>2</v>
      </c>
      <c r="C2" s="798" t="s">
        <v>3</v>
      </c>
      <c r="D2" s="798" t="s">
        <v>4</v>
      </c>
      <c r="E2" s="798" t="s">
        <v>5</v>
      </c>
      <c r="F2" s="798" t="s">
        <v>6</v>
      </c>
      <c r="G2" s="797" t="s">
        <v>7</v>
      </c>
      <c r="H2" s="797"/>
      <c r="I2" s="797"/>
      <c r="J2" s="797"/>
      <c r="K2" s="797"/>
      <c r="L2" s="799" t="s">
        <v>9</v>
      </c>
      <c r="M2" s="800"/>
      <c r="N2" s="801"/>
      <c r="O2" s="799" t="s">
        <v>10</v>
      </c>
      <c r="P2" s="800"/>
      <c r="Q2" s="801"/>
      <c r="R2" s="799" t="s">
        <v>11</v>
      </c>
      <c r="S2" s="800"/>
      <c r="T2" s="801"/>
      <c r="U2" s="799" t="s">
        <v>12</v>
      </c>
      <c r="V2" s="800"/>
      <c r="W2" s="801"/>
      <c r="X2" s="799" t="s">
        <v>179</v>
      </c>
      <c r="Y2" s="800"/>
      <c r="Z2" s="801"/>
      <c r="AA2" s="799" t="s">
        <v>180</v>
      </c>
      <c r="AB2" s="800"/>
      <c r="AC2" s="801"/>
      <c r="AD2" s="799" t="s">
        <v>181</v>
      </c>
      <c r="AE2" s="800"/>
      <c r="AF2" s="801"/>
      <c r="AG2" s="817" t="s">
        <v>13</v>
      </c>
      <c r="AH2" s="798" t="s">
        <v>14</v>
      </c>
      <c r="AI2" s="814" t="s">
        <v>15</v>
      </c>
    </row>
    <row r="3" spans="1:35" s="139" customFormat="1" ht="15" customHeight="1">
      <c r="A3" s="797"/>
      <c r="B3" s="798"/>
      <c r="C3" s="798"/>
      <c r="D3" s="798"/>
      <c r="E3" s="798"/>
      <c r="F3" s="798"/>
      <c r="G3" s="798" t="s">
        <v>16</v>
      </c>
      <c r="H3" s="798" t="s">
        <v>17</v>
      </c>
      <c r="I3" s="814" t="s">
        <v>18</v>
      </c>
      <c r="J3" s="798" t="s">
        <v>19</v>
      </c>
      <c r="K3" s="798" t="s">
        <v>20</v>
      </c>
      <c r="L3" s="802"/>
      <c r="M3" s="803"/>
      <c r="N3" s="804"/>
      <c r="O3" s="802"/>
      <c r="P3" s="803"/>
      <c r="Q3" s="804"/>
      <c r="R3" s="802"/>
      <c r="S3" s="803"/>
      <c r="T3" s="804"/>
      <c r="U3" s="802"/>
      <c r="V3" s="803"/>
      <c r="W3" s="804"/>
      <c r="X3" s="802"/>
      <c r="Y3" s="803"/>
      <c r="Z3" s="804"/>
      <c r="AA3" s="802"/>
      <c r="AB3" s="803"/>
      <c r="AC3" s="804"/>
      <c r="AD3" s="802"/>
      <c r="AE3" s="803"/>
      <c r="AF3" s="804"/>
      <c r="AG3" s="817"/>
      <c r="AH3" s="798"/>
      <c r="AI3" s="815"/>
    </row>
    <row r="4" spans="1:35" s="139" customFormat="1" ht="71.25" customHeight="1">
      <c r="A4" s="797"/>
      <c r="B4" s="798"/>
      <c r="C4" s="798"/>
      <c r="D4" s="798"/>
      <c r="E4" s="798"/>
      <c r="F4" s="798"/>
      <c r="G4" s="798"/>
      <c r="H4" s="798"/>
      <c r="I4" s="816"/>
      <c r="J4" s="798"/>
      <c r="K4" s="798"/>
      <c r="L4" s="140" t="s">
        <v>26</v>
      </c>
      <c r="M4" s="140" t="s">
        <v>27</v>
      </c>
      <c r="N4" s="141" t="s">
        <v>28</v>
      </c>
      <c r="O4" s="140" t="s">
        <v>26</v>
      </c>
      <c r="P4" s="140" t="s">
        <v>27</v>
      </c>
      <c r="Q4" s="141" t="s">
        <v>28</v>
      </c>
      <c r="R4" s="140" t="s">
        <v>26</v>
      </c>
      <c r="S4" s="140" t="s">
        <v>27</v>
      </c>
      <c r="T4" s="141" t="s">
        <v>28</v>
      </c>
      <c r="U4" s="140" t="s">
        <v>26</v>
      </c>
      <c r="V4" s="140" t="s">
        <v>27</v>
      </c>
      <c r="W4" s="141" t="s">
        <v>28</v>
      </c>
      <c r="X4" s="140" t="s">
        <v>26</v>
      </c>
      <c r="Y4" s="140" t="s">
        <v>27</v>
      </c>
      <c r="Z4" s="141" t="s">
        <v>28</v>
      </c>
      <c r="AA4" s="140" t="s">
        <v>26</v>
      </c>
      <c r="AB4" s="140" t="s">
        <v>27</v>
      </c>
      <c r="AC4" s="141" t="s">
        <v>28</v>
      </c>
      <c r="AD4" s="140" t="s">
        <v>26</v>
      </c>
      <c r="AE4" s="140" t="s">
        <v>27</v>
      </c>
      <c r="AF4" s="141" t="s">
        <v>28</v>
      </c>
      <c r="AG4" s="817"/>
      <c r="AH4" s="798"/>
      <c r="AI4" s="816"/>
    </row>
    <row r="5" spans="1:35" ht="66" customHeight="1">
      <c r="A5" s="142"/>
      <c r="B5" s="142">
        <v>1</v>
      </c>
      <c r="C5" s="142">
        <v>2</v>
      </c>
      <c r="D5" s="142">
        <v>3</v>
      </c>
      <c r="E5" s="142">
        <v>4</v>
      </c>
      <c r="F5" s="142">
        <v>5</v>
      </c>
      <c r="G5" s="142">
        <v>6.1</v>
      </c>
      <c r="H5" s="142">
        <v>6.2</v>
      </c>
      <c r="I5" s="142"/>
      <c r="J5" s="142">
        <v>6.3</v>
      </c>
      <c r="K5" s="142">
        <v>6.4</v>
      </c>
      <c r="L5" s="143"/>
      <c r="M5" s="143"/>
      <c r="N5" s="143"/>
      <c r="O5" s="143"/>
      <c r="P5" s="143"/>
      <c r="Q5" s="143"/>
      <c r="R5" s="143"/>
      <c r="S5" s="143"/>
      <c r="T5" s="143"/>
      <c r="U5" s="143"/>
      <c r="V5" s="143"/>
      <c r="W5" s="143"/>
      <c r="X5" s="143"/>
      <c r="Y5" s="143"/>
      <c r="Z5" s="143"/>
      <c r="AA5" s="143"/>
      <c r="AB5" s="143"/>
      <c r="AC5" s="143"/>
      <c r="AD5" s="143"/>
      <c r="AE5" s="143"/>
      <c r="AF5" s="143"/>
      <c r="AG5" s="142">
        <v>8</v>
      </c>
      <c r="AH5" s="142">
        <v>9</v>
      </c>
      <c r="AI5" s="142">
        <v>10</v>
      </c>
    </row>
    <row r="6" spans="1:35" ht="66" customHeight="1">
      <c r="A6" s="805" t="s">
        <v>182</v>
      </c>
      <c r="B6" s="806"/>
      <c r="C6" s="806"/>
      <c r="D6" s="806"/>
      <c r="E6" s="806"/>
      <c r="F6" s="807"/>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5"/>
    </row>
    <row r="7" spans="1:35" ht="180">
      <c r="A7" s="146">
        <v>1</v>
      </c>
      <c r="B7" s="147" t="s">
        <v>183</v>
      </c>
      <c r="C7" s="147" t="s">
        <v>184</v>
      </c>
      <c r="D7" s="148" t="s">
        <v>185</v>
      </c>
      <c r="E7" s="147" t="s">
        <v>186</v>
      </c>
      <c r="F7" s="143" t="s">
        <v>187</v>
      </c>
      <c r="G7" s="149">
        <v>1973492</v>
      </c>
      <c r="H7" s="149">
        <v>103868</v>
      </c>
      <c r="I7" s="149">
        <f>G7+H7</f>
        <v>2077360</v>
      </c>
      <c r="J7" s="149"/>
      <c r="K7" s="150"/>
      <c r="L7" s="151" t="s">
        <v>50</v>
      </c>
      <c r="M7" s="151" t="s">
        <v>51</v>
      </c>
      <c r="N7" s="149">
        <v>500000</v>
      </c>
      <c r="O7" s="149"/>
      <c r="P7" s="149"/>
      <c r="Q7" s="149"/>
      <c r="R7" s="149"/>
      <c r="S7" s="149"/>
      <c r="T7" s="149"/>
      <c r="U7" s="149"/>
      <c r="V7" s="149"/>
      <c r="W7" s="149"/>
      <c r="X7" s="149"/>
      <c r="Y7" s="149"/>
      <c r="Z7" s="149"/>
      <c r="AA7" s="149"/>
      <c r="AB7" s="149"/>
      <c r="AC7" s="149"/>
      <c r="AD7" s="149"/>
      <c r="AE7" s="149"/>
      <c r="AF7" s="149"/>
      <c r="AG7" s="142" t="s">
        <v>188</v>
      </c>
      <c r="AH7" s="152"/>
      <c r="AI7" s="153" t="s">
        <v>189</v>
      </c>
    </row>
    <row r="8" spans="1:35" ht="120">
      <c r="A8" s="146">
        <v>2</v>
      </c>
      <c r="B8" s="147" t="s">
        <v>183</v>
      </c>
      <c r="C8" s="147" t="s">
        <v>184</v>
      </c>
      <c r="D8" s="148" t="s">
        <v>190</v>
      </c>
      <c r="E8" s="147" t="s">
        <v>191</v>
      </c>
      <c r="F8" s="143" t="s">
        <v>192</v>
      </c>
      <c r="G8" s="149">
        <v>1031299</v>
      </c>
      <c r="H8" s="149">
        <v>54279</v>
      </c>
      <c r="I8" s="149">
        <f t="shared" ref="I8:I11" si="0">G8+H8</f>
        <v>1085578</v>
      </c>
      <c r="J8" s="149"/>
      <c r="K8" s="150"/>
      <c r="L8" s="151" t="s">
        <v>50</v>
      </c>
      <c r="M8" s="151" t="s">
        <v>51</v>
      </c>
      <c r="N8" s="149">
        <v>500000</v>
      </c>
      <c r="O8" s="149"/>
      <c r="P8" s="149"/>
      <c r="Q8" s="149"/>
      <c r="R8" s="149"/>
      <c r="S8" s="149"/>
      <c r="T8" s="149"/>
      <c r="U8" s="149"/>
      <c r="V8" s="149"/>
      <c r="W8" s="149"/>
      <c r="X8" s="149"/>
      <c r="Y8" s="149"/>
      <c r="Z8" s="149"/>
      <c r="AA8" s="149"/>
      <c r="AB8" s="149"/>
      <c r="AC8" s="149"/>
      <c r="AD8" s="149"/>
      <c r="AE8" s="149"/>
      <c r="AF8" s="149"/>
      <c r="AG8" s="142" t="s">
        <v>188</v>
      </c>
      <c r="AH8" s="152"/>
      <c r="AI8" s="153" t="s">
        <v>193</v>
      </c>
    </row>
    <row r="9" spans="1:35" ht="105">
      <c r="A9" s="146">
        <v>3</v>
      </c>
      <c r="B9" s="147" t="s">
        <v>183</v>
      </c>
      <c r="C9" s="147" t="s">
        <v>184</v>
      </c>
      <c r="D9" s="148" t="s">
        <v>194</v>
      </c>
      <c r="E9" s="147" t="s">
        <v>195</v>
      </c>
      <c r="F9" s="143" t="s">
        <v>192</v>
      </c>
      <c r="G9" s="149">
        <v>645036</v>
      </c>
      <c r="H9" s="149">
        <v>33949</v>
      </c>
      <c r="I9" s="149">
        <f t="shared" si="0"/>
        <v>678985</v>
      </c>
      <c r="J9" s="149"/>
      <c r="K9" s="150"/>
      <c r="L9" s="151" t="s">
        <v>50</v>
      </c>
      <c r="M9" s="151" t="s">
        <v>51</v>
      </c>
      <c r="N9" s="149">
        <v>645036</v>
      </c>
      <c r="O9" s="149"/>
      <c r="P9" s="149"/>
      <c r="Q9" s="149"/>
      <c r="R9" s="149"/>
      <c r="S9" s="149"/>
      <c r="T9" s="149"/>
      <c r="U9" s="149"/>
      <c r="V9" s="149"/>
      <c r="W9" s="149"/>
      <c r="X9" s="149"/>
      <c r="Y9" s="149"/>
      <c r="Z9" s="149"/>
      <c r="AA9" s="149"/>
      <c r="AB9" s="149"/>
      <c r="AC9" s="149"/>
      <c r="AD9" s="149"/>
      <c r="AE9" s="149"/>
      <c r="AF9" s="149"/>
      <c r="AG9" s="142" t="s">
        <v>188</v>
      </c>
      <c r="AH9" s="152"/>
      <c r="AI9" s="153" t="s">
        <v>196</v>
      </c>
    </row>
    <row r="10" spans="1:35" ht="120">
      <c r="A10" s="146">
        <v>4</v>
      </c>
      <c r="B10" s="147" t="s">
        <v>183</v>
      </c>
      <c r="C10" s="147" t="s">
        <v>184</v>
      </c>
      <c r="D10" s="148" t="s">
        <v>197</v>
      </c>
      <c r="E10" s="147" t="s">
        <v>198</v>
      </c>
      <c r="F10" s="143" t="s">
        <v>199</v>
      </c>
      <c r="G10" s="149">
        <v>1313532</v>
      </c>
      <c r="H10" s="149">
        <v>69133</v>
      </c>
      <c r="I10" s="149">
        <f t="shared" si="0"/>
        <v>1382665</v>
      </c>
      <c r="J10" s="149"/>
      <c r="K10" s="150"/>
      <c r="L10" s="151" t="s">
        <v>50</v>
      </c>
      <c r="M10" s="151" t="s">
        <v>51</v>
      </c>
      <c r="N10" s="149">
        <v>500000</v>
      </c>
      <c r="O10" s="149"/>
      <c r="P10" s="149"/>
      <c r="Q10" s="149"/>
      <c r="R10" s="149"/>
      <c r="S10" s="149"/>
      <c r="T10" s="149"/>
      <c r="U10" s="149"/>
      <c r="V10" s="149"/>
      <c r="W10" s="149"/>
      <c r="X10" s="149"/>
      <c r="Y10" s="149"/>
      <c r="Z10" s="149"/>
      <c r="AA10" s="149"/>
      <c r="AB10" s="149"/>
      <c r="AC10" s="149"/>
      <c r="AD10" s="149"/>
      <c r="AE10" s="149"/>
      <c r="AF10" s="149"/>
      <c r="AG10" s="142" t="s">
        <v>188</v>
      </c>
      <c r="AH10" s="152"/>
      <c r="AI10" s="153" t="s">
        <v>200</v>
      </c>
    </row>
    <row r="11" spans="1:35" ht="135">
      <c r="A11" s="146">
        <v>5</v>
      </c>
      <c r="B11" s="147" t="s">
        <v>201</v>
      </c>
      <c r="C11" s="147" t="s">
        <v>202</v>
      </c>
      <c r="D11" s="148" t="s">
        <v>203</v>
      </c>
      <c r="E11" s="147" t="s">
        <v>204</v>
      </c>
      <c r="F11" s="143" t="s">
        <v>205</v>
      </c>
      <c r="G11" s="149">
        <v>238034</v>
      </c>
      <c r="H11" s="149">
        <v>0</v>
      </c>
      <c r="I11" s="149">
        <f t="shared" si="0"/>
        <v>238034</v>
      </c>
      <c r="J11" s="149"/>
      <c r="K11" s="150"/>
      <c r="L11" s="151" t="s">
        <v>50</v>
      </c>
      <c r="M11" s="151" t="s">
        <v>206</v>
      </c>
      <c r="N11" s="149">
        <v>238034</v>
      </c>
      <c r="O11" s="149"/>
      <c r="P11" s="149"/>
      <c r="Q11" s="149"/>
      <c r="R11" s="149"/>
      <c r="S11" s="149"/>
      <c r="T11" s="149"/>
      <c r="U11" s="149"/>
      <c r="V11" s="149"/>
      <c r="W11" s="149"/>
      <c r="X11" s="149"/>
      <c r="Y11" s="149"/>
      <c r="Z11" s="149"/>
      <c r="AA11" s="149"/>
      <c r="AB11" s="149"/>
      <c r="AC11" s="149"/>
      <c r="AD11" s="149"/>
      <c r="AE11" s="149"/>
      <c r="AF11" s="149"/>
      <c r="AG11" s="142" t="s">
        <v>188</v>
      </c>
      <c r="AH11" s="152"/>
      <c r="AI11" s="153" t="s">
        <v>207</v>
      </c>
    </row>
    <row r="12" spans="1:35" ht="66" customHeight="1">
      <c r="A12" s="154"/>
      <c r="B12" s="808"/>
      <c r="C12" s="809"/>
      <c r="D12" s="809"/>
      <c r="E12" s="809"/>
      <c r="F12" s="810"/>
      <c r="G12" s="155">
        <f>SUM(G7:G11)</f>
        <v>5201393</v>
      </c>
      <c r="H12" s="155">
        <f t="shared" ref="H12:I12" si="1">SUM(H7:H11)</f>
        <v>261229</v>
      </c>
      <c r="I12" s="155">
        <f t="shared" si="1"/>
        <v>5462622</v>
      </c>
      <c r="J12" s="155"/>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7"/>
      <c r="AH12" s="158"/>
      <c r="AI12" s="159"/>
    </row>
    <row r="13" spans="1:35" s="162" customFormat="1" ht="66" customHeight="1">
      <c r="A13" s="160"/>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1"/>
    </row>
    <row r="14" spans="1:35" ht="66" customHeight="1">
      <c r="A14" s="163">
        <v>6</v>
      </c>
      <c r="B14" s="164" t="s">
        <v>183</v>
      </c>
      <c r="C14" s="164" t="s">
        <v>184</v>
      </c>
      <c r="D14" s="164" t="s">
        <v>208</v>
      </c>
      <c r="E14" s="164" t="s">
        <v>209</v>
      </c>
      <c r="F14" s="165" t="s">
        <v>210</v>
      </c>
      <c r="G14" s="164">
        <v>294500</v>
      </c>
      <c r="H14" s="166">
        <v>15500</v>
      </c>
      <c r="I14" s="164">
        <v>310000</v>
      </c>
      <c r="J14" s="163"/>
      <c r="K14" s="163"/>
      <c r="L14" s="163"/>
      <c r="M14" s="163"/>
      <c r="N14" s="163"/>
      <c r="O14" s="166" t="s">
        <v>211</v>
      </c>
      <c r="P14" s="166" t="s">
        <v>212</v>
      </c>
      <c r="Q14" s="166">
        <v>310000</v>
      </c>
      <c r="R14" s="166"/>
      <c r="S14" s="166"/>
      <c r="T14" s="166"/>
      <c r="U14" s="166"/>
      <c r="V14" s="166"/>
      <c r="W14" s="166"/>
      <c r="X14" s="166"/>
      <c r="Y14" s="166"/>
      <c r="Z14" s="166"/>
      <c r="AA14" s="166"/>
      <c r="AB14" s="166"/>
      <c r="AC14" s="166"/>
      <c r="AD14" s="166"/>
      <c r="AE14" s="166"/>
      <c r="AF14" s="166"/>
      <c r="AG14" s="167" t="s">
        <v>188</v>
      </c>
      <c r="AH14" s="163"/>
      <c r="AI14" s="168" t="s">
        <v>213</v>
      </c>
    </row>
    <row r="15" spans="1:35" ht="66" customHeight="1">
      <c r="A15" s="162">
        <v>7</v>
      </c>
      <c r="B15" s="147" t="s">
        <v>183</v>
      </c>
      <c r="C15" s="147" t="s">
        <v>184</v>
      </c>
      <c r="D15" s="147" t="s">
        <v>214</v>
      </c>
      <c r="E15" s="147" t="s">
        <v>215</v>
      </c>
      <c r="F15" s="143" t="s">
        <v>216</v>
      </c>
      <c r="G15" s="147">
        <v>2043295.15</v>
      </c>
      <c r="H15" s="169">
        <v>107541.85000000009</v>
      </c>
      <c r="I15" s="147">
        <v>2150837</v>
      </c>
      <c r="J15" s="162"/>
      <c r="K15" s="162"/>
      <c r="L15" s="162"/>
      <c r="M15" s="162"/>
      <c r="N15" s="162"/>
      <c r="O15" s="169" t="s">
        <v>88</v>
      </c>
      <c r="P15" s="169" t="s">
        <v>217</v>
      </c>
      <c r="Q15" s="169">
        <v>1000000</v>
      </c>
      <c r="R15" s="169" t="s">
        <v>211</v>
      </c>
      <c r="S15" s="169" t="s">
        <v>212</v>
      </c>
      <c r="T15" s="169">
        <v>1150837</v>
      </c>
      <c r="U15" s="169"/>
      <c r="V15" s="169"/>
      <c r="W15" s="169"/>
      <c r="X15" s="169"/>
      <c r="Y15" s="169"/>
      <c r="Z15" s="169"/>
      <c r="AA15" s="169"/>
      <c r="AB15" s="169"/>
      <c r="AC15" s="169"/>
      <c r="AD15" s="169"/>
      <c r="AE15" s="169"/>
      <c r="AF15" s="169"/>
      <c r="AG15" s="142" t="s">
        <v>188</v>
      </c>
      <c r="AH15" s="162"/>
      <c r="AI15" s="153" t="s">
        <v>218</v>
      </c>
    </row>
    <row r="16" spans="1:35" ht="66" customHeight="1">
      <c r="A16" s="162">
        <v>8</v>
      </c>
      <c r="B16" s="147" t="s">
        <v>183</v>
      </c>
      <c r="C16" s="147" t="s">
        <v>184</v>
      </c>
      <c r="D16" s="147" t="s">
        <v>219</v>
      </c>
      <c r="E16" s="147" t="s">
        <v>220</v>
      </c>
      <c r="F16" s="143" t="s">
        <v>221</v>
      </c>
      <c r="G16" s="147">
        <v>691540.15</v>
      </c>
      <c r="H16" s="169">
        <v>36396.849999999977</v>
      </c>
      <c r="I16" s="147">
        <v>727937</v>
      </c>
      <c r="J16" s="162"/>
      <c r="K16" s="162"/>
      <c r="L16" s="162"/>
      <c r="M16" s="162"/>
      <c r="N16" s="162"/>
      <c r="O16" s="169"/>
      <c r="P16" s="169"/>
      <c r="Q16" s="169"/>
      <c r="R16" s="169" t="s">
        <v>97</v>
      </c>
      <c r="S16" s="169" t="s">
        <v>88</v>
      </c>
      <c r="T16" s="169">
        <v>300000</v>
      </c>
      <c r="U16" s="169" t="s">
        <v>222</v>
      </c>
      <c r="V16" s="169" t="s">
        <v>212</v>
      </c>
      <c r="W16" s="169">
        <v>427937</v>
      </c>
      <c r="X16" s="169"/>
      <c r="Y16" s="169"/>
      <c r="Z16" s="169"/>
      <c r="AA16" s="169"/>
      <c r="AB16" s="169"/>
      <c r="AC16" s="169"/>
      <c r="AD16" s="169"/>
      <c r="AE16" s="169"/>
      <c r="AF16" s="169"/>
      <c r="AG16" s="142" t="s">
        <v>188</v>
      </c>
      <c r="AH16" s="162"/>
      <c r="AI16" s="153" t="s">
        <v>223</v>
      </c>
    </row>
    <row r="17" spans="1:35" ht="116.25" customHeight="1">
      <c r="A17" s="162"/>
      <c r="B17" s="147" t="s">
        <v>183</v>
      </c>
      <c r="C17" s="143" t="s">
        <v>224</v>
      </c>
      <c r="D17" s="147" t="s">
        <v>225</v>
      </c>
      <c r="E17" s="143" t="s">
        <v>226</v>
      </c>
      <c r="F17" s="143" t="s">
        <v>227</v>
      </c>
      <c r="G17" s="147">
        <v>450224.94999999995</v>
      </c>
      <c r="H17" s="169">
        <v>23696.050000000047</v>
      </c>
      <c r="I17" s="147">
        <v>473921</v>
      </c>
      <c r="J17" s="162"/>
      <c r="K17" s="162"/>
      <c r="L17" s="162"/>
      <c r="M17" s="162"/>
      <c r="N17" s="162"/>
      <c r="O17" s="169" t="s">
        <v>88</v>
      </c>
      <c r="P17" s="169" t="s">
        <v>217</v>
      </c>
      <c r="Q17" s="169">
        <v>300000</v>
      </c>
      <c r="R17" s="169" t="s">
        <v>211</v>
      </c>
      <c r="S17" s="169" t="s">
        <v>212</v>
      </c>
      <c r="T17" s="169">
        <v>173921</v>
      </c>
      <c r="U17" s="169"/>
      <c r="V17" s="169"/>
      <c r="W17" s="169"/>
      <c r="X17" s="169"/>
      <c r="Y17" s="169"/>
      <c r="Z17" s="169"/>
      <c r="AA17" s="169"/>
      <c r="AB17" s="169"/>
      <c r="AC17" s="169"/>
      <c r="AD17" s="169"/>
      <c r="AE17" s="169"/>
      <c r="AF17" s="169"/>
      <c r="AG17" s="142" t="s">
        <v>188</v>
      </c>
      <c r="AH17" s="162"/>
      <c r="AI17" s="153" t="s">
        <v>228</v>
      </c>
    </row>
    <row r="18" spans="1:35" ht="66" customHeight="1">
      <c r="A18" s="162">
        <v>9</v>
      </c>
      <c r="B18" s="147" t="s">
        <v>183</v>
      </c>
      <c r="C18" s="143" t="s">
        <v>224</v>
      </c>
      <c r="D18" s="147" t="s">
        <v>229</v>
      </c>
      <c r="E18" s="143" t="s">
        <v>230</v>
      </c>
      <c r="F18" s="143" t="s">
        <v>231</v>
      </c>
      <c r="G18" s="147">
        <v>114404.7</v>
      </c>
      <c r="H18" s="169">
        <v>6021.3000000000029</v>
      </c>
      <c r="I18" s="147">
        <v>120426</v>
      </c>
      <c r="J18" s="162"/>
      <c r="K18" s="162"/>
      <c r="L18" s="162"/>
      <c r="M18" s="162"/>
      <c r="N18" s="162"/>
      <c r="O18" s="169" t="s">
        <v>88</v>
      </c>
      <c r="P18" s="169" t="s">
        <v>217</v>
      </c>
      <c r="Q18" s="169">
        <v>70000</v>
      </c>
      <c r="R18" s="169" t="s">
        <v>211</v>
      </c>
      <c r="S18" s="169" t="s">
        <v>212</v>
      </c>
      <c r="T18" s="169">
        <v>50426</v>
      </c>
      <c r="U18" s="169"/>
      <c r="V18" s="169"/>
      <c r="W18" s="169"/>
      <c r="X18" s="169"/>
      <c r="Y18" s="169"/>
      <c r="Z18" s="169"/>
      <c r="AA18" s="169"/>
      <c r="AB18" s="169"/>
      <c r="AC18" s="169"/>
      <c r="AD18" s="169"/>
      <c r="AE18" s="169"/>
      <c r="AF18" s="169"/>
      <c r="AG18" s="142" t="s">
        <v>188</v>
      </c>
      <c r="AH18" s="162"/>
      <c r="AI18" s="153" t="s">
        <v>232</v>
      </c>
    </row>
    <row r="19" spans="1:35" ht="66" customHeight="1">
      <c r="A19" s="162">
        <v>10</v>
      </c>
      <c r="B19" s="147" t="s">
        <v>183</v>
      </c>
      <c r="C19" s="143" t="s">
        <v>224</v>
      </c>
      <c r="D19" s="147" t="s">
        <v>233</v>
      </c>
      <c r="E19" s="143" t="s">
        <v>234</v>
      </c>
      <c r="F19" s="143" t="s">
        <v>231</v>
      </c>
      <c r="G19" s="147">
        <v>168404.6</v>
      </c>
      <c r="H19" s="169">
        <v>8863.3999999999942</v>
      </c>
      <c r="I19" s="147">
        <v>177268</v>
      </c>
      <c r="J19" s="162"/>
      <c r="K19" s="162"/>
      <c r="L19" s="162"/>
      <c r="M19" s="162"/>
      <c r="N19" s="162"/>
      <c r="O19" s="169"/>
      <c r="P19" s="169"/>
      <c r="Q19" s="169"/>
      <c r="R19" s="169" t="s">
        <v>88</v>
      </c>
      <c r="S19" s="169" t="s">
        <v>217</v>
      </c>
      <c r="T19" s="169">
        <v>177268</v>
      </c>
      <c r="U19" s="169"/>
      <c r="V19" s="169"/>
      <c r="W19" s="169"/>
      <c r="X19" s="169"/>
      <c r="Y19" s="169"/>
      <c r="Z19" s="169"/>
      <c r="AA19" s="169"/>
      <c r="AB19" s="169"/>
      <c r="AC19" s="169"/>
      <c r="AD19" s="169"/>
      <c r="AE19" s="169"/>
      <c r="AF19" s="169"/>
      <c r="AG19" s="142" t="s">
        <v>188</v>
      </c>
      <c r="AH19" s="162"/>
      <c r="AI19" s="153" t="s">
        <v>235</v>
      </c>
    </row>
    <row r="20" spans="1:35" ht="66" customHeight="1">
      <c r="A20" s="162">
        <v>11</v>
      </c>
      <c r="B20" s="147" t="s">
        <v>183</v>
      </c>
      <c r="C20" s="143" t="s">
        <v>224</v>
      </c>
      <c r="D20" s="147" t="s">
        <v>236</v>
      </c>
      <c r="E20" s="143" t="s">
        <v>237</v>
      </c>
      <c r="F20" s="143" t="s">
        <v>227</v>
      </c>
      <c r="G20" s="147">
        <v>303825.2</v>
      </c>
      <c r="H20" s="169">
        <v>15990.799999999988</v>
      </c>
      <c r="I20" s="147">
        <v>319816</v>
      </c>
      <c r="J20" s="162"/>
      <c r="K20" s="162"/>
      <c r="L20" s="162"/>
      <c r="M20" s="162"/>
      <c r="N20" s="162"/>
      <c r="O20" s="169"/>
      <c r="P20" s="169"/>
      <c r="Q20" s="169"/>
      <c r="R20" s="169" t="s">
        <v>88</v>
      </c>
      <c r="S20" s="169" t="s">
        <v>217</v>
      </c>
      <c r="T20" s="169">
        <v>200000</v>
      </c>
      <c r="U20" s="169" t="s">
        <v>222</v>
      </c>
      <c r="V20" s="169" t="s">
        <v>212</v>
      </c>
      <c r="W20" s="169">
        <v>119816</v>
      </c>
      <c r="X20" s="169"/>
      <c r="Y20" s="169"/>
      <c r="Z20" s="169"/>
      <c r="AA20" s="169"/>
      <c r="AB20" s="169"/>
      <c r="AC20" s="169"/>
      <c r="AD20" s="169"/>
      <c r="AE20" s="169"/>
      <c r="AF20" s="169"/>
      <c r="AG20" s="142" t="s">
        <v>188</v>
      </c>
      <c r="AH20" s="162"/>
      <c r="AI20" s="153" t="s">
        <v>238</v>
      </c>
    </row>
    <row r="21" spans="1:35" ht="66" customHeight="1">
      <c r="A21" s="162">
        <v>12</v>
      </c>
      <c r="B21" s="147" t="s">
        <v>183</v>
      </c>
      <c r="C21" s="143" t="s">
        <v>224</v>
      </c>
      <c r="D21" s="147" t="s">
        <v>239</v>
      </c>
      <c r="E21" s="143" t="s">
        <v>240</v>
      </c>
      <c r="F21" s="143" t="s">
        <v>221</v>
      </c>
      <c r="G21" s="147">
        <v>173935.5</v>
      </c>
      <c r="H21" s="169">
        <v>9154.5</v>
      </c>
      <c r="I21" s="147">
        <v>183090</v>
      </c>
      <c r="J21" s="162"/>
      <c r="K21" s="162"/>
      <c r="L21" s="162"/>
      <c r="M21" s="162"/>
      <c r="N21" s="162"/>
      <c r="O21" s="169" t="s">
        <v>88</v>
      </c>
      <c r="P21" s="169" t="s">
        <v>217</v>
      </c>
      <c r="Q21" s="169">
        <v>100000</v>
      </c>
      <c r="R21" s="169" t="s">
        <v>211</v>
      </c>
      <c r="S21" s="169" t="s">
        <v>212</v>
      </c>
      <c r="T21" s="169">
        <v>83090</v>
      </c>
      <c r="U21" s="169"/>
      <c r="V21" s="169"/>
      <c r="W21" s="169"/>
      <c r="X21" s="169"/>
      <c r="Y21" s="169"/>
      <c r="Z21" s="169"/>
      <c r="AA21" s="169"/>
      <c r="AB21" s="169"/>
      <c r="AC21" s="169"/>
      <c r="AD21" s="169"/>
      <c r="AE21" s="169"/>
      <c r="AF21" s="169"/>
      <c r="AG21" s="142" t="s">
        <v>188</v>
      </c>
      <c r="AH21" s="162"/>
      <c r="AI21" s="153" t="s">
        <v>241</v>
      </c>
    </row>
    <row r="22" spans="1:35" ht="33.75" customHeight="1">
      <c r="A22" s="170"/>
      <c r="B22" s="170"/>
      <c r="C22" s="170"/>
      <c r="D22" s="170"/>
      <c r="E22" s="170"/>
      <c r="F22" s="171"/>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1"/>
    </row>
    <row r="23" spans="1:35" ht="345">
      <c r="A23" s="172">
        <v>13</v>
      </c>
      <c r="B23" s="173" t="s">
        <v>183</v>
      </c>
      <c r="C23" s="173" t="s">
        <v>184</v>
      </c>
      <c r="D23" s="173" t="s">
        <v>242</v>
      </c>
      <c r="E23" s="173" t="s">
        <v>243</v>
      </c>
      <c r="F23" s="172" t="s">
        <v>244</v>
      </c>
      <c r="G23" s="172">
        <v>465500</v>
      </c>
      <c r="H23" s="172">
        <v>24500</v>
      </c>
      <c r="I23" s="172">
        <v>490000</v>
      </c>
      <c r="J23" s="172"/>
      <c r="K23" s="172"/>
      <c r="L23" s="173" t="s">
        <v>245</v>
      </c>
      <c r="M23" s="173" t="s">
        <v>217</v>
      </c>
      <c r="N23" s="173">
        <v>216842</v>
      </c>
      <c r="O23" s="173" t="s">
        <v>97</v>
      </c>
      <c r="P23" s="173" t="s">
        <v>50</v>
      </c>
      <c r="Q23" s="173">
        <v>273158</v>
      </c>
      <c r="R23" s="173"/>
      <c r="S23" s="173"/>
      <c r="T23" s="173"/>
      <c r="U23" s="172"/>
      <c r="V23" s="172"/>
      <c r="W23" s="172" t="s">
        <v>246</v>
      </c>
      <c r="X23" s="172"/>
      <c r="Y23" s="172"/>
      <c r="Z23" s="172"/>
      <c r="AA23" s="172"/>
      <c r="AB23" s="172"/>
      <c r="AC23" s="172"/>
      <c r="AD23" s="172"/>
      <c r="AE23" s="172"/>
      <c r="AF23" s="172"/>
      <c r="AG23" s="174"/>
      <c r="AH23" s="174"/>
      <c r="AI23" s="173"/>
    </row>
    <row r="24" spans="1:35" ht="345">
      <c r="A24" s="172">
        <v>14</v>
      </c>
      <c r="B24" s="173" t="s">
        <v>183</v>
      </c>
      <c r="C24" s="173" t="s">
        <v>184</v>
      </c>
      <c r="D24" s="173" t="s">
        <v>247</v>
      </c>
      <c r="E24" s="173" t="s">
        <v>248</v>
      </c>
      <c r="F24" s="172" t="s">
        <v>244</v>
      </c>
      <c r="G24" s="172">
        <v>870133</v>
      </c>
      <c r="H24" s="172">
        <v>45796</v>
      </c>
      <c r="I24" s="172">
        <v>915929</v>
      </c>
      <c r="J24" s="172"/>
      <c r="K24" s="172"/>
      <c r="L24" s="173"/>
      <c r="M24" s="173"/>
      <c r="N24" s="173"/>
      <c r="O24" s="173" t="s">
        <v>245</v>
      </c>
      <c r="P24" s="173" t="s">
        <v>217</v>
      </c>
      <c r="Q24" s="173">
        <v>300000</v>
      </c>
      <c r="R24" s="173" t="s">
        <v>97</v>
      </c>
      <c r="S24" s="173" t="s">
        <v>50</v>
      </c>
      <c r="T24" s="173">
        <v>615929</v>
      </c>
      <c r="U24" s="172"/>
      <c r="V24" s="172"/>
      <c r="W24" s="172" t="s">
        <v>249</v>
      </c>
      <c r="X24" s="172"/>
      <c r="Y24" s="172"/>
      <c r="Z24" s="172"/>
      <c r="AA24" s="172"/>
      <c r="AB24" s="172"/>
      <c r="AC24" s="172"/>
      <c r="AD24" s="172"/>
      <c r="AE24" s="172"/>
      <c r="AF24" s="172"/>
      <c r="AG24" s="174"/>
      <c r="AH24" s="174"/>
      <c r="AI24" s="173"/>
    </row>
    <row r="25" spans="1:35" ht="330">
      <c r="A25" s="172">
        <v>15</v>
      </c>
      <c r="B25" s="173" t="s">
        <v>183</v>
      </c>
      <c r="C25" s="173" t="s">
        <v>184</v>
      </c>
      <c r="D25" s="173" t="s">
        <v>250</v>
      </c>
      <c r="E25" s="173" t="s">
        <v>251</v>
      </c>
      <c r="F25" s="172" t="s">
        <v>221</v>
      </c>
      <c r="G25" s="172">
        <v>434989</v>
      </c>
      <c r="H25" s="172">
        <v>22894</v>
      </c>
      <c r="I25" s="172">
        <v>457883</v>
      </c>
      <c r="J25" s="172"/>
      <c r="K25" s="172"/>
      <c r="L25" s="173"/>
      <c r="M25" s="173"/>
      <c r="N25" s="173"/>
      <c r="O25" s="173" t="s">
        <v>245</v>
      </c>
      <c r="P25" s="173" t="s">
        <v>51</v>
      </c>
      <c r="Q25" s="173">
        <v>457883</v>
      </c>
      <c r="R25" s="173"/>
      <c r="S25" s="173"/>
      <c r="T25" s="173"/>
      <c r="U25" s="172"/>
      <c r="V25" s="172"/>
      <c r="W25" s="172" t="s">
        <v>252</v>
      </c>
      <c r="X25" s="172"/>
      <c r="Y25" s="172"/>
      <c r="Z25" s="172"/>
      <c r="AA25" s="172"/>
      <c r="AB25" s="172"/>
      <c r="AC25" s="172"/>
      <c r="AD25" s="172"/>
      <c r="AE25" s="172"/>
      <c r="AF25" s="172"/>
      <c r="AG25" s="174"/>
      <c r="AH25" s="174"/>
      <c r="AI25" s="173"/>
    </row>
    <row r="26" spans="1:35" ht="330">
      <c r="A26" s="172">
        <v>16</v>
      </c>
      <c r="B26" s="173" t="s">
        <v>183</v>
      </c>
      <c r="C26" s="173" t="s">
        <v>184</v>
      </c>
      <c r="D26" s="173" t="s">
        <v>253</v>
      </c>
      <c r="E26" s="173" t="s">
        <v>254</v>
      </c>
      <c r="F26" s="172" t="s">
        <v>221</v>
      </c>
      <c r="G26" s="172">
        <v>128250</v>
      </c>
      <c r="H26" s="172">
        <v>6750</v>
      </c>
      <c r="I26" s="172">
        <v>135000</v>
      </c>
      <c r="J26" s="172"/>
      <c r="K26" s="172"/>
      <c r="L26" s="173"/>
      <c r="M26" s="173"/>
      <c r="N26" s="173"/>
      <c r="O26" s="173" t="s">
        <v>97</v>
      </c>
      <c r="P26" s="173" t="s">
        <v>50</v>
      </c>
      <c r="Q26" s="173">
        <v>135000</v>
      </c>
      <c r="R26" s="173"/>
      <c r="S26" s="173"/>
      <c r="T26" s="173"/>
      <c r="U26" s="172"/>
      <c r="V26" s="172"/>
      <c r="W26" s="172" t="s">
        <v>255</v>
      </c>
      <c r="X26" s="172"/>
      <c r="Y26" s="172"/>
      <c r="Z26" s="172"/>
      <c r="AA26" s="172"/>
      <c r="AB26" s="172"/>
      <c r="AC26" s="172"/>
      <c r="AD26" s="172"/>
      <c r="AE26" s="172"/>
      <c r="AF26" s="172"/>
      <c r="AG26" s="174"/>
      <c r="AH26" s="174"/>
      <c r="AI26" s="173"/>
    </row>
    <row r="27" spans="1:35" ht="285">
      <c r="A27" s="172">
        <v>17</v>
      </c>
      <c r="B27" s="173" t="s">
        <v>183</v>
      </c>
      <c r="C27" s="173" t="s">
        <v>224</v>
      </c>
      <c r="D27" s="173" t="s">
        <v>256</v>
      </c>
      <c r="E27" s="173" t="s">
        <v>257</v>
      </c>
      <c r="F27" s="172" t="s">
        <v>258</v>
      </c>
      <c r="G27" s="172">
        <v>114000</v>
      </c>
      <c r="H27" s="172">
        <v>6000</v>
      </c>
      <c r="I27" s="172">
        <v>120000</v>
      </c>
      <c r="J27" s="172"/>
      <c r="K27" s="172"/>
      <c r="L27" s="173" t="s">
        <v>245</v>
      </c>
      <c r="M27" s="173" t="s">
        <v>217</v>
      </c>
      <c r="N27" s="173">
        <v>120000</v>
      </c>
      <c r="O27" s="173"/>
      <c r="P27" s="173"/>
      <c r="Q27" s="173"/>
      <c r="R27" s="173"/>
      <c r="S27" s="173"/>
      <c r="T27" s="173"/>
      <c r="U27" s="172"/>
      <c r="V27" s="172"/>
      <c r="W27" s="172" t="s">
        <v>259</v>
      </c>
      <c r="X27" s="172"/>
      <c r="Y27" s="172"/>
      <c r="Z27" s="172"/>
      <c r="AA27" s="172"/>
      <c r="AB27" s="172"/>
      <c r="AC27" s="172"/>
      <c r="AD27" s="172"/>
      <c r="AE27" s="172"/>
      <c r="AF27" s="172"/>
      <c r="AG27" s="174"/>
      <c r="AH27" s="174"/>
      <c r="AI27" s="173"/>
    </row>
    <row r="28" spans="1:35" ht="240">
      <c r="A28" s="172">
        <v>18</v>
      </c>
      <c r="B28" s="173" t="s">
        <v>183</v>
      </c>
      <c r="C28" s="173" t="s">
        <v>224</v>
      </c>
      <c r="D28" s="173" t="s">
        <v>260</v>
      </c>
      <c r="E28" s="173" t="s">
        <v>261</v>
      </c>
      <c r="F28" s="172" t="s">
        <v>210</v>
      </c>
      <c r="G28" s="172">
        <v>65700</v>
      </c>
      <c r="H28" s="172">
        <v>3458</v>
      </c>
      <c r="I28" s="172">
        <v>69158</v>
      </c>
      <c r="J28" s="172"/>
      <c r="K28" s="172"/>
      <c r="L28" s="173"/>
      <c r="M28" s="173"/>
      <c r="N28" s="173"/>
      <c r="O28" s="173" t="s">
        <v>245</v>
      </c>
      <c r="P28" s="173" t="s">
        <v>206</v>
      </c>
      <c r="Q28" s="173">
        <v>69158</v>
      </c>
      <c r="R28" s="173"/>
      <c r="S28" s="173"/>
      <c r="T28" s="173"/>
      <c r="U28" s="172"/>
      <c r="V28" s="172"/>
      <c r="W28" s="172" t="s">
        <v>262</v>
      </c>
      <c r="X28" s="172"/>
      <c r="Y28" s="172"/>
      <c r="Z28" s="172"/>
      <c r="AA28" s="172"/>
      <c r="AB28" s="172"/>
      <c r="AC28" s="172"/>
      <c r="AD28" s="172"/>
      <c r="AE28" s="172"/>
      <c r="AF28" s="172"/>
      <c r="AG28" s="174"/>
      <c r="AH28" s="174"/>
      <c r="AI28" s="173"/>
    </row>
    <row r="29" spans="1:35" ht="285">
      <c r="A29" s="172">
        <v>19</v>
      </c>
      <c r="B29" s="173" t="s">
        <v>263</v>
      </c>
      <c r="C29" s="173" t="s">
        <v>264</v>
      </c>
      <c r="D29" s="173" t="s">
        <v>265</v>
      </c>
      <c r="E29" s="173" t="s">
        <v>266</v>
      </c>
      <c r="F29" s="172" t="s">
        <v>267</v>
      </c>
      <c r="G29" s="172">
        <v>133561</v>
      </c>
      <c r="H29" s="172">
        <v>7030</v>
      </c>
      <c r="I29" s="173">
        <v>140591</v>
      </c>
      <c r="J29" s="172"/>
      <c r="K29" s="172"/>
      <c r="L29" s="173"/>
      <c r="M29" s="173"/>
      <c r="N29" s="173"/>
      <c r="O29" s="173" t="s">
        <v>245</v>
      </c>
      <c r="P29" s="173" t="s">
        <v>51</v>
      </c>
      <c r="Q29" s="173">
        <v>140591</v>
      </c>
      <c r="R29" s="173"/>
      <c r="S29" s="173"/>
      <c r="T29" s="173"/>
      <c r="U29" s="172"/>
      <c r="V29" s="172"/>
      <c r="W29" s="172" t="s">
        <v>268</v>
      </c>
      <c r="X29" s="172"/>
      <c r="Y29" s="172"/>
      <c r="Z29" s="172"/>
      <c r="AA29" s="172"/>
      <c r="AB29" s="172"/>
      <c r="AC29" s="172"/>
      <c r="AD29" s="172"/>
      <c r="AE29" s="172"/>
      <c r="AF29" s="172"/>
      <c r="AG29" s="174"/>
      <c r="AH29" s="174"/>
      <c r="AI29" s="173"/>
    </row>
    <row r="30" spans="1:35" ht="270">
      <c r="A30" s="172">
        <v>20</v>
      </c>
      <c r="B30" s="173" t="s">
        <v>263</v>
      </c>
      <c r="C30" s="173" t="s">
        <v>264</v>
      </c>
      <c r="D30" s="173" t="s">
        <v>269</v>
      </c>
      <c r="E30" s="173" t="s">
        <v>270</v>
      </c>
      <c r="F30" s="172" t="s">
        <v>271</v>
      </c>
      <c r="G30" s="172">
        <v>518577</v>
      </c>
      <c r="H30" s="172">
        <v>27293</v>
      </c>
      <c r="I30" s="173">
        <v>545870</v>
      </c>
      <c r="J30" s="172"/>
      <c r="K30" s="172"/>
      <c r="L30" s="173"/>
      <c r="M30" s="173"/>
      <c r="N30" s="173"/>
      <c r="O30" s="173" t="s">
        <v>245</v>
      </c>
      <c r="P30" s="173" t="s">
        <v>51</v>
      </c>
      <c r="Q30" s="173">
        <v>200000</v>
      </c>
      <c r="R30" s="173" t="s">
        <v>97</v>
      </c>
      <c r="S30" s="173" t="s">
        <v>50</v>
      </c>
      <c r="T30" s="173">
        <v>345870</v>
      </c>
      <c r="U30" s="172"/>
      <c r="V30" s="172"/>
      <c r="W30" s="172" t="s">
        <v>272</v>
      </c>
      <c r="X30" s="172"/>
      <c r="Y30" s="172"/>
      <c r="Z30" s="172"/>
      <c r="AA30" s="172"/>
      <c r="AB30" s="172"/>
      <c r="AC30" s="172"/>
      <c r="AD30" s="172"/>
      <c r="AE30" s="172"/>
      <c r="AF30" s="172"/>
      <c r="AG30" s="174"/>
      <c r="AH30" s="174"/>
      <c r="AI30" s="173"/>
    </row>
    <row r="31" spans="1:35" ht="330">
      <c r="A31" s="172">
        <v>21</v>
      </c>
      <c r="B31" s="173" t="s">
        <v>183</v>
      </c>
      <c r="C31" s="173" t="s">
        <v>184</v>
      </c>
      <c r="D31" s="173" t="s">
        <v>273</v>
      </c>
      <c r="E31" s="173" t="s">
        <v>274</v>
      </c>
      <c r="F31" s="172" t="s">
        <v>275</v>
      </c>
      <c r="G31" s="172">
        <v>2193881</v>
      </c>
      <c r="H31" s="172">
        <v>115467</v>
      </c>
      <c r="I31" s="172">
        <v>2309348</v>
      </c>
      <c r="J31" s="172"/>
      <c r="K31" s="172"/>
      <c r="L31" s="173"/>
      <c r="M31" s="173"/>
      <c r="N31" s="173"/>
      <c r="O31" s="173" t="s">
        <v>245</v>
      </c>
      <c r="P31" s="173" t="s">
        <v>51</v>
      </c>
      <c r="Q31" s="173">
        <v>1000000</v>
      </c>
      <c r="R31" s="173" t="s">
        <v>97</v>
      </c>
      <c r="S31" s="173" t="s">
        <v>212</v>
      </c>
      <c r="T31" s="173">
        <v>1309348</v>
      </c>
      <c r="U31" s="172"/>
      <c r="V31" s="172"/>
      <c r="W31" s="172" t="s">
        <v>276</v>
      </c>
      <c r="X31" s="172"/>
      <c r="Y31" s="172"/>
      <c r="Z31" s="172"/>
      <c r="AA31" s="172"/>
      <c r="AB31" s="172"/>
      <c r="AC31" s="172"/>
      <c r="AD31" s="172"/>
      <c r="AE31" s="172"/>
      <c r="AF31" s="172"/>
      <c r="AG31" s="174"/>
      <c r="AH31" s="174"/>
      <c r="AI31" s="173"/>
    </row>
    <row r="32" spans="1:35" ht="66" customHeight="1">
      <c r="A32" s="175"/>
      <c r="B32" s="175"/>
      <c r="C32" s="175"/>
      <c r="D32" s="175"/>
      <c r="E32" s="175"/>
      <c r="F32" s="176"/>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6"/>
    </row>
    <row r="33" spans="1:35" ht="150">
      <c r="A33" s="166">
        <v>1</v>
      </c>
      <c r="B33" s="164" t="s">
        <v>201</v>
      </c>
      <c r="C33" s="164" t="s">
        <v>277</v>
      </c>
      <c r="D33" s="164" t="s">
        <v>278</v>
      </c>
      <c r="E33" s="177" t="s">
        <v>279</v>
      </c>
      <c r="F33" s="177" t="s">
        <v>280</v>
      </c>
      <c r="G33" s="178">
        <v>187393</v>
      </c>
      <c r="H33" s="178">
        <f t="shared" ref="H33:H40" si="2">I33-G33</f>
        <v>9863</v>
      </c>
      <c r="I33" s="179">
        <v>197256</v>
      </c>
      <c r="J33" s="163"/>
      <c r="K33" s="163"/>
      <c r="L33" s="163"/>
      <c r="M33" s="163"/>
      <c r="N33" s="163"/>
      <c r="O33" s="163"/>
      <c r="P33" s="163"/>
      <c r="Q33" s="163"/>
      <c r="R33" s="180"/>
      <c r="S33" s="180"/>
      <c r="T33" s="180"/>
      <c r="U33" s="179" t="s">
        <v>212</v>
      </c>
      <c r="V33" s="179" t="s">
        <v>245</v>
      </c>
      <c r="W33" s="179">
        <v>197256</v>
      </c>
      <c r="X33" s="179"/>
      <c r="Y33" s="179"/>
      <c r="Z33" s="179"/>
      <c r="AA33" s="179"/>
      <c r="AB33" s="179"/>
      <c r="AC33" s="179"/>
      <c r="AD33" s="179"/>
      <c r="AE33" s="179"/>
      <c r="AF33" s="179"/>
      <c r="AG33" s="163"/>
      <c r="AH33" s="163"/>
      <c r="AI33" s="177" t="s">
        <v>281</v>
      </c>
    </row>
    <row r="34" spans="1:35" ht="165">
      <c r="A34" s="169">
        <v>2</v>
      </c>
      <c r="B34" s="147" t="s">
        <v>183</v>
      </c>
      <c r="C34" s="147" t="s">
        <v>224</v>
      </c>
      <c r="D34" s="147" t="s">
        <v>282</v>
      </c>
      <c r="E34" s="147" t="s">
        <v>283</v>
      </c>
      <c r="F34" s="181" t="s">
        <v>280</v>
      </c>
      <c r="G34" s="182">
        <v>1828964</v>
      </c>
      <c r="H34" s="182">
        <f t="shared" si="2"/>
        <v>96261</v>
      </c>
      <c r="I34" s="179">
        <v>1925225</v>
      </c>
      <c r="J34" s="162"/>
      <c r="K34" s="162"/>
      <c r="L34" s="162"/>
      <c r="M34" s="162"/>
      <c r="N34" s="162"/>
      <c r="O34" s="162"/>
      <c r="P34" s="162"/>
      <c r="Q34" s="162"/>
      <c r="R34" s="183" t="s">
        <v>284</v>
      </c>
      <c r="S34" s="183" t="s">
        <v>211</v>
      </c>
      <c r="T34" s="183">
        <v>558416</v>
      </c>
      <c r="U34" s="183" t="s">
        <v>212</v>
      </c>
      <c r="V34" s="183" t="s">
        <v>245</v>
      </c>
      <c r="W34" s="183">
        <v>450000</v>
      </c>
      <c r="X34" s="183" t="s">
        <v>285</v>
      </c>
      <c r="Y34" s="183" t="s">
        <v>174</v>
      </c>
      <c r="Z34" s="183">
        <v>916809</v>
      </c>
      <c r="AA34" s="183"/>
      <c r="AB34" s="183"/>
      <c r="AC34" s="183"/>
      <c r="AD34" s="183"/>
      <c r="AE34" s="183"/>
      <c r="AF34" s="183"/>
      <c r="AG34" s="162"/>
      <c r="AH34" s="162"/>
      <c r="AI34" s="181" t="s">
        <v>286</v>
      </c>
    </row>
    <row r="35" spans="1:35" ht="105">
      <c r="A35" s="169">
        <v>3</v>
      </c>
      <c r="B35" s="147" t="s">
        <v>183</v>
      </c>
      <c r="C35" s="147" t="s">
        <v>224</v>
      </c>
      <c r="D35" s="147" t="s">
        <v>287</v>
      </c>
      <c r="E35" s="147" t="s">
        <v>288</v>
      </c>
      <c r="F35" s="181" t="s">
        <v>289</v>
      </c>
      <c r="G35" s="182">
        <v>211881</v>
      </c>
      <c r="H35" s="182">
        <f t="shared" si="2"/>
        <v>11152</v>
      </c>
      <c r="I35" s="179">
        <v>223033</v>
      </c>
      <c r="J35" s="162"/>
      <c r="K35" s="162"/>
      <c r="L35" s="162"/>
      <c r="M35" s="162"/>
      <c r="N35" s="162"/>
      <c r="O35" s="162"/>
      <c r="P35" s="162"/>
      <c r="Q35" s="162"/>
      <c r="R35" s="183"/>
      <c r="S35" s="183"/>
      <c r="T35" s="183"/>
      <c r="U35" s="183" t="s">
        <v>285</v>
      </c>
      <c r="V35" s="183" t="s">
        <v>174</v>
      </c>
      <c r="W35" s="183">
        <v>223033</v>
      </c>
      <c r="X35" s="183"/>
      <c r="Y35" s="183"/>
      <c r="Z35" s="183"/>
      <c r="AA35" s="183"/>
      <c r="AB35" s="183"/>
      <c r="AC35" s="183"/>
      <c r="AD35" s="183"/>
      <c r="AE35" s="183"/>
      <c r="AF35" s="183"/>
      <c r="AG35" s="162"/>
      <c r="AH35" s="162"/>
      <c r="AI35" s="181" t="s">
        <v>290</v>
      </c>
    </row>
    <row r="36" spans="1:35" ht="135">
      <c r="A36" s="169">
        <v>4</v>
      </c>
      <c r="B36" s="147" t="s">
        <v>183</v>
      </c>
      <c r="C36" s="147" t="s">
        <v>184</v>
      </c>
      <c r="D36" s="147" t="s">
        <v>291</v>
      </c>
      <c r="E36" s="147" t="s">
        <v>292</v>
      </c>
      <c r="F36" s="181" t="s">
        <v>293</v>
      </c>
      <c r="G36" s="182">
        <v>2860903</v>
      </c>
      <c r="H36" s="182">
        <f t="shared" si="2"/>
        <v>150574</v>
      </c>
      <c r="I36" s="179">
        <v>3011477</v>
      </c>
      <c r="J36" s="162"/>
      <c r="K36" s="162"/>
      <c r="L36" s="162"/>
      <c r="M36" s="162"/>
      <c r="N36" s="162"/>
      <c r="O36" s="162"/>
      <c r="P36" s="162"/>
      <c r="Q36" s="162"/>
      <c r="R36" s="184"/>
      <c r="S36" s="184"/>
      <c r="T36" s="184"/>
      <c r="U36" s="183" t="s">
        <v>212</v>
      </c>
      <c r="V36" s="183" t="s">
        <v>245</v>
      </c>
      <c r="W36" s="183">
        <v>500000</v>
      </c>
      <c r="X36" s="183" t="s">
        <v>285</v>
      </c>
      <c r="Y36" s="183" t="s">
        <v>174</v>
      </c>
      <c r="Z36" s="183">
        <v>2511477</v>
      </c>
      <c r="AA36" s="183"/>
      <c r="AB36" s="183"/>
      <c r="AC36" s="183"/>
      <c r="AD36" s="183"/>
      <c r="AE36" s="183"/>
      <c r="AF36" s="183"/>
      <c r="AG36" s="162"/>
      <c r="AH36" s="162"/>
      <c r="AI36" s="181" t="s">
        <v>294</v>
      </c>
    </row>
    <row r="37" spans="1:35" ht="135">
      <c r="A37" s="169">
        <v>5</v>
      </c>
      <c r="B37" s="147" t="s">
        <v>183</v>
      </c>
      <c r="C37" s="147" t="s">
        <v>184</v>
      </c>
      <c r="D37" s="147" t="s">
        <v>295</v>
      </c>
      <c r="E37" s="147" t="s">
        <v>296</v>
      </c>
      <c r="F37" s="181" t="s">
        <v>297</v>
      </c>
      <c r="G37" s="182">
        <v>2076734</v>
      </c>
      <c r="H37" s="182">
        <f t="shared" si="2"/>
        <v>109302</v>
      </c>
      <c r="I37" s="179">
        <v>2186036</v>
      </c>
      <c r="J37" s="162"/>
      <c r="K37" s="162"/>
      <c r="L37" s="162"/>
      <c r="M37" s="162"/>
      <c r="N37" s="162"/>
      <c r="O37" s="162"/>
      <c r="P37" s="162"/>
      <c r="Q37" s="162"/>
      <c r="R37" s="183" t="s">
        <v>212</v>
      </c>
      <c r="S37" s="183" t="s">
        <v>245</v>
      </c>
      <c r="T37" s="183">
        <v>500000</v>
      </c>
      <c r="U37" s="183" t="s">
        <v>285</v>
      </c>
      <c r="V37" s="183" t="s">
        <v>174</v>
      </c>
      <c r="W37" s="183">
        <v>500000</v>
      </c>
      <c r="X37" s="183" t="s">
        <v>285</v>
      </c>
      <c r="Y37" s="183" t="s">
        <v>174</v>
      </c>
      <c r="Z37" s="183">
        <v>1186036</v>
      </c>
      <c r="AA37" s="183"/>
      <c r="AB37" s="183"/>
      <c r="AC37" s="183"/>
      <c r="AD37" s="183"/>
      <c r="AE37" s="183"/>
      <c r="AF37" s="183"/>
      <c r="AG37" s="162"/>
      <c r="AH37" s="162"/>
      <c r="AI37" s="181" t="s">
        <v>298</v>
      </c>
    </row>
    <row r="38" spans="1:35" ht="105">
      <c r="A38" s="169">
        <v>6</v>
      </c>
      <c r="B38" s="147" t="s">
        <v>183</v>
      </c>
      <c r="C38" s="147" t="s">
        <v>184</v>
      </c>
      <c r="D38" s="147" t="s">
        <v>299</v>
      </c>
      <c r="E38" s="147" t="s">
        <v>300</v>
      </c>
      <c r="F38" s="181" t="s">
        <v>301</v>
      </c>
      <c r="G38" s="182">
        <v>2375869</v>
      </c>
      <c r="H38" s="182">
        <f t="shared" si="2"/>
        <v>125046</v>
      </c>
      <c r="I38" s="179">
        <v>2500915</v>
      </c>
      <c r="J38" s="162"/>
      <c r="K38" s="162"/>
      <c r="L38" s="162"/>
      <c r="M38" s="162"/>
      <c r="N38" s="162"/>
      <c r="O38" s="162"/>
      <c r="P38" s="162"/>
      <c r="Q38" s="162"/>
      <c r="R38" s="184"/>
      <c r="S38" s="184"/>
      <c r="T38" s="184"/>
      <c r="U38" s="183" t="s">
        <v>212</v>
      </c>
      <c r="V38" s="183" t="s">
        <v>245</v>
      </c>
      <c r="W38" s="183">
        <v>500000</v>
      </c>
      <c r="X38" s="183" t="s">
        <v>285</v>
      </c>
      <c r="Y38" s="183" t="s">
        <v>174</v>
      </c>
      <c r="Z38" s="183">
        <v>2000915</v>
      </c>
      <c r="AA38" s="183"/>
      <c r="AB38" s="183"/>
      <c r="AC38" s="183"/>
      <c r="AD38" s="183"/>
      <c r="AE38" s="183"/>
      <c r="AF38" s="183"/>
      <c r="AG38" s="162"/>
      <c r="AH38" s="162"/>
      <c r="AI38" s="181" t="s">
        <v>302</v>
      </c>
    </row>
    <row r="39" spans="1:35" ht="105">
      <c r="A39" s="169">
        <v>7</v>
      </c>
      <c r="B39" s="147" t="s">
        <v>183</v>
      </c>
      <c r="C39" s="147" t="s">
        <v>224</v>
      </c>
      <c r="D39" s="147" t="s">
        <v>303</v>
      </c>
      <c r="E39" s="147" t="s">
        <v>304</v>
      </c>
      <c r="F39" s="181" t="s">
        <v>297</v>
      </c>
      <c r="G39" s="182">
        <v>187478</v>
      </c>
      <c r="H39" s="182">
        <f t="shared" si="2"/>
        <v>9867</v>
      </c>
      <c r="I39" s="183">
        <v>197345</v>
      </c>
      <c r="J39" s="162"/>
      <c r="K39" s="162"/>
      <c r="L39" s="162"/>
      <c r="M39" s="162"/>
      <c r="N39" s="162"/>
      <c r="O39" s="162"/>
      <c r="P39" s="162"/>
      <c r="Q39" s="162"/>
      <c r="R39" s="184"/>
      <c r="S39" s="184"/>
      <c r="T39" s="184"/>
      <c r="U39" s="183" t="s">
        <v>212</v>
      </c>
      <c r="V39" s="183" t="s">
        <v>245</v>
      </c>
      <c r="W39" s="183">
        <v>197345</v>
      </c>
      <c r="X39" s="183"/>
      <c r="Y39" s="183"/>
      <c r="Z39" s="183"/>
      <c r="AA39" s="183"/>
      <c r="AB39" s="183"/>
      <c r="AC39" s="183"/>
      <c r="AD39" s="183"/>
      <c r="AE39" s="183"/>
      <c r="AF39" s="183"/>
      <c r="AG39" s="162"/>
      <c r="AH39" s="162"/>
      <c r="AI39" s="181" t="s">
        <v>305</v>
      </c>
    </row>
    <row r="40" spans="1:35" ht="225">
      <c r="A40" s="169">
        <v>8</v>
      </c>
      <c r="B40" s="147" t="s">
        <v>183</v>
      </c>
      <c r="C40" s="147" t="s">
        <v>184</v>
      </c>
      <c r="D40" s="147" t="s">
        <v>306</v>
      </c>
      <c r="E40" s="147" t="s">
        <v>307</v>
      </c>
      <c r="F40" s="181" t="s">
        <v>308</v>
      </c>
      <c r="G40" s="182">
        <v>2375000</v>
      </c>
      <c r="H40" s="182">
        <f t="shared" si="2"/>
        <v>125000</v>
      </c>
      <c r="I40" s="183">
        <v>2500000</v>
      </c>
      <c r="J40" s="162"/>
      <c r="K40" s="162"/>
      <c r="L40" s="162"/>
      <c r="M40" s="162"/>
      <c r="N40" s="162"/>
      <c r="O40" s="162"/>
      <c r="P40" s="162"/>
      <c r="Q40" s="162"/>
      <c r="R40" s="183" t="s">
        <v>284</v>
      </c>
      <c r="S40" s="183" t="s">
        <v>50</v>
      </c>
      <c r="T40" s="183">
        <v>1850000</v>
      </c>
      <c r="U40" s="183" t="s">
        <v>285</v>
      </c>
      <c r="V40" s="183" t="s">
        <v>211</v>
      </c>
      <c r="W40" s="183">
        <v>650000</v>
      </c>
      <c r="X40" s="183"/>
      <c r="Y40" s="183"/>
      <c r="Z40" s="183"/>
      <c r="AA40" s="183"/>
      <c r="AB40" s="183"/>
      <c r="AC40" s="183"/>
      <c r="AD40" s="183"/>
      <c r="AE40" s="183"/>
      <c r="AF40" s="183"/>
      <c r="AG40" s="162"/>
      <c r="AH40" s="162"/>
      <c r="AI40" s="181" t="s">
        <v>309</v>
      </c>
    </row>
    <row r="41" spans="1:35" ht="66" customHeight="1">
      <c r="A41" s="185"/>
      <c r="B41" s="185"/>
      <c r="C41" s="185"/>
      <c r="D41" s="185"/>
      <c r="E41" s="185"/>
      <c r="F41" s="186"/>
      <c r="G41" s="187">
        <f>SUM(G33:G40)</f>
        <v>12104222</v>
      </c>
      <c r="H41" s="187">
        <f t="shared" ref="H41:I41" si="3">SUM(H33:H40)</f>
        <v>637065</v>
      </c>
      <c r="I41" s="187">
        <f t="shared" si="3"/>
        <v>12741287</v>
      </c>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6"/>
    </row>
    <row r="42" spans="1:35" s="162" customFormat="1" ht="34.5" customHeight="1">
      <c r="A42" s="811" t="s">
        <v>310</v>
      </c>
      <c r="B42" s="812"/>
      <c r="C42" s="812"/>
      <c r="D42" s="812"/>
      <c r="E42" s="812"/>
      <c r="F42" s="813"/>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1"/>
    </row>
    <row r="43" spans="1:35" s="191" customFormat="1" ht="150">
      <c r="A43" s="188">
        <v>1</v>
      </c>
      <c r="B43" s="189" t="s">
        <v>263</v>
      </c>
      <c r="C43" s="189" t="s">
        <v>264</v>
      </c>
      <c r="D43" s="189" t="s">
        <v>311</v>
      </c>
      <c r="E43" s="189" t="s">
        <v>312</v>
      </c>
      <c r="F43" s="188" t="s">
        <v>313</v>
      </c>
      <c r="G43" s="190">
        <f t="shared" ref="G43:G71" si="4">I43-H43</f>
        <v>196538.85</v>
      </c>
      <c r="H43" s="190">
        <f t="shared" ref="H43:H71" si="5">I43*0.05</f>
        <v>10344.150000000001</v>
      </c>
      <c r="I43" s="190">
        <v>206883</v>
      </c>
      <c r="J43" s="188"/>
      <c r="K43" s="188"/>
      <c r="L43" s="189"/>
      <c r="M43" s="189"/>
      <c r="N43" s="189"/>
      <c r="O43" s="189"/>
      <c r="P43" s="189"/>
      <c r="Q43" s="189"/>
      <c r="R43" s="189"/>
      <c r="S43" s="189"/>
      <c r="T43" s="189"/>
      <c r="U43" s="189"/>
      <c r="V43" s="189"/>
      <c r="W43" s="190"/>
      <c r="X43" s="189" t="s">
        <v>284</v>
      </c>
      <c r="Y43" s="189" t="s">
        <v>174</v>
      </c>
      <c r="Z43" s="190">
        <v>206883</v>
      </c>
      <c r="AA43" s="189"/>
      <c r="AB43" s="189"/>
      <c r="AC43" s="190"/>
      <c r="AD43" s="190"/>
      <c r="AE43" s="190"/>
      <c r="AF43" s="190"/>
      <c r="AG43" s="189"/>
      <c r="AH43" s="189"/>
      <c r="AI43" s="188" t="s">
        <v>314</v>
      </c>
    </row>
    <row r="44" spans="1:35" s="191" customFormat="1" ht="150">
      <c r="A44" s="188">
        <v>2</v>
      </c>
      <c r="B44" s="189" t="s">
        <v>263</v>
      </c>
      <c r="C44" s="189" t="s">
        <v>264</v>
      </c>
      <c r="D44" s="189" t="s">
        <v>315</v>
      </c>
      <c r="E44" s="189" t="s">
        <v>316</v>
      </c>
      <c r="F44" s="188" t="s">
        <v>317</v>
      </c>
      <c r="G44" s="190">
        <f t="shared" si="4"/>
        <v>495844.9</v>
      </c>
      <c r="H44" s="190">
        <f t="shared" si="5"/>
        <v>26097.100000000002</v>
      </c>
      <c r="I44" s="190">
        <v>521942</v>
      </c>
      <c r="J44" s="188"/>
      <c r="K44" s="188"/>
      <c r="L44" s="189"/>
      <c r="M44" s="189"/>
      <c r="N44" s="189"/>
      <c r="O44" s="189"/>
      <c r="P44" s="189"/>
      <c r="Q44" s="189"/>
      <c r="R44" s="189"/>
      <c r="S44" s="189"/>
      <c r="T44" s="189"/>
      <c r="U44" s="189"/>
      <c r="V44" s="189"/>
      <c r="W44" s="190"/>
      <c r="X44" s="189" t="s">
        <v>88</v>
      </c>
      <c r="Y44" s="189" t="s">
        <v>217</v>
      </c>
      <c r="Z44" s="190">
        <v>521942</v>
      </c>
      <c r="AA44" s="189"/>
      <c r="AB44" s="189"/>
      <c r="AC44" s="190"/>
      <c r="AD44" s="190"/>
      <c r="AE44" s="190"/>
      <c r="AF44" s="190"/>
      <c r="AG44" s="189"/>
      <c r="AH44" s="189"/>
      <c r="AI44" s="188" t="s">
        <v>318</v>
      </c>
    </row>
    <row r="45" spans="1:35" s="191" customFormat="1" ht="135">
      <c r="A45" s="188">
        <v>3</v>
      </c>
      <c r="B45" s="189" t="s">
        <v>263</v>
      </c>
      <c r="C45" s="189" t="s">
        <v>319</v>
      </c>
      <c r="D45" s="189" t="s">
        <v>320</v>
      </c>
      <c r="E45" s="189" t="s">
        <v>321</v>
      </c>
      <c r="F45" s="188" t="s">
        <v>322</v>
      </c>
      <c r="G45" s="190">
        <f t="shared" si="4"/>
        <v>57551.95</v>
      </c>
      <c r="H45" s="190">
        <f t="shared" si="5"/>
        <v>3029.05</v>
      </c>
      <c r="I45" s="190">
        <v>60581</v>
      </c>
      <c r="J45" s="188"/>
      <c r="K45" s="188"/>
      <c r="L45" s="189"/>
      <c r="M45" s="189"/>
      <c r="N45" s="189"/>
      <c r="O45" s="189"/>
      <c r="P45" s="189"/>
      <c r="Q45" s="189"/>
      <c r="R45" s="189"/>
      <c r="S45" s="189"/>
      <c r="T45" s="189"/>
      <c r="U45" s="189" t="s">
        <v>88</v>
      </c>
      <c r="V45" s="189" t="s">
        <v>245</v>
      </c>
      <c r="W45" s="190">
        <v>60581</v>
      </c>
      <c r="X45" s="189"/>
      <c r="Y45" s="189"/>
      <c r="Z45" s="190"/>
      <c r="AA45" s="189"/>
      <c r="AB45" s="189"/>
      <c r="AC45" s="190"/>
      <c r="AD45" s="190"/>
      <c r="AE45" s="190"/>
      <c r="AF45" s="190"/>
      <c r="AG45" s="189"/>
      <c r="AH45" s="189"/>
      <c r="AI45" s="188" t="s">
        <v>323</v>
      </c>
    </row>
    <row r="46" spans="1:35" s="191" customFormat="1" ht="120">
      <c r="A46" s="188">
        <v>4</v>
      </c>
      <c r="B46" s="189" t="s">
        <v>324</v>
      </c>
      <c r="C46" s="189" t="s">
        <v>325</v>
      </c>
      <c r="D46" s="189" t="s">
        <v>326</v>
      </c>
      <c r="E46" s="189" t="s">
        <v>327</v>
      </c>
      <c r="F46" s="188" t="s">
        <v>297</v>
      </c>
      <c r="G46" s="190">
        <f t="shared" si="4"/>
        <v>175965.65</v>
      </c>
      <c r="H46" s="190">
        <f t="shared" si="5"/>
        <v>9261.35</v>
      </c>
      <c r="I46" s="190">
        <v>185227</v>
      </c>
      <c r="J46" s="188"/>
      <c r="K46" s="188"/>
      <c r="L46" s="189"/>
      <c r="M46" s="189"/>
      <c r="N46" s="189"/>
      <c r="O46" s="189"/>
      <c r="P46" s="189"/>
      <c r="Q46" s="189"/>
      <c r="R46" s="189"/>
      <c r="S46" s="189"/>
      <c r="T46" s="189"/>
      <c r="U46" s="189"/>
      <c r="V46" s="189"/>
      <c r="W46" s="190"/>
      <c r="X46" s="189" t="s">
        <v>284</v>
      </c>
      <c r="Y46" s="189" t="s">
        <v>97</v>
      </c>
      <c r="Z46" s="190">
        <v>185227</v>
      </c>
      <c r="AA46" s="189"/>
      <c r="AB46" s="189"/>
      <c r="AC46" s="190"/>
      <c r="AD46" s="190"/>
      <c r="AE46" s="190"/>
      <c r="AF46" s="190"/>
      <c r="AG46" s="189"/>
      <c r="AH46" s="189"/>
      <c r="AI46" s="188" t="s">
        <v>328</v>
      </c>
    </row>
    <row r="47" spans="1:35" s="191" customFormat="1" ht="105">
      <c r="A47" s="188">
        <v>5</v>
      </c>
      <c r="B47" s="189" t="s">
        <v>183</v>
      </c>
      <c r="C47" s="189" t="s">
        <v>184</v>
      </c>
      <c r="D47" s="189" t="s">
        <v>329</v>
      </c>
      <c r="E47" s="189" t="s">
        <v>330</v>
      </c>
      <c r="F47" s="188" t="s">
        <v>331</v>
      </c>
      <c r="G47" s="190">
        <f t="shared" si="4"/>
        <v>572120.4</v>
      </c>
      <c r="H47" s="190">
        <f t="shared" si="5"/>
        <v>30111.600000000002</v>
      </c>
      <c r="I47" s="190">
        <v>602232</v>
      </c>
      <c r="J47" s="188"/>
      <c r="K47" s="188"/>
      <c r="L47" s="189"/>
      <c r="M47" s="189"/>
      <c r="N47" s="189"/>
      <c r="O47" s="189"/>
      <c r="P47" s="189"/>
      <c r="Q47" s="189"/>
      <c r="R47" s="189"/>
      <c r="S47" s="189"/>
      <c r="T47" s="189"/>
      <c r="U47" s="189" t="s">
        <v>332</v>
      </c>
      <c r="V47" s="189" t="s">
        <v>50</v>
      </c>
      <c r="W47" s="190">
        <v>602232</v>
      </c>
      <c r="X47" s="189"/>
      <c r="Y47" s="189"/>
      <c r="Z47" s="190"/>
      <c r="AA47" s="189"/>
      <c r="AB47" s="189"/>
      <c r="AC47" s="190"/>
      <c r="AD47" s="190"/>
      <c r="AE47" s="190"/>
      <c r="AF47" s="190"/>
      <c r="AG47" s="189"/>
      <c r="AH47" s="189"/>
      <c r="AI47" s="188" t="s">
        <v>333</v>
      </c>
    </row>
    <row r="48" spans="1:35" s="191" customFormat="1" ht="105">
      <c r="A48" s="188">
        <v>6</v>
      </c>
      <c r="B48" s="189" t="s">
        <v>183</v>
      </c>
      <c r="C48" s="189" t="s">
        <v>184</v>
      </c>
      <c r="D48" s="189" t="s">
        <v>334</v>
      </c>
      <c r="E48" s="189" t="s">
        <v>335</v>
      </c>
      <c r="F48" s="188" t="s">
        <v>322</v>
      </c>
      <c r="G48" s="190">
        <f t="shared" si="4"/>
        <v>488278.15</v>
      </c>
      <c r="H48" s="190">
        <f t="shared" si="5"/>
        <v>25698.850000000002</v>
      </c>
      <c r="I48" s="190">
        <v>513977</v>
      </c>
      <c r="J48" s="188"/>
      <c r="K48" s="188"/>
      <c r="L48" s="189"/>
      <c r="M48" s="189"/>
      <c r="N48" s="189"/>
      <c r="O48" s="189"/>
      <c r="P48" s="189"/>
      <c r="Q48" s="189"/>
      <c r="R48" s="189"/>
      <c r="S48" s="189"/>
      <c r="T48" s="189"/>
      <c r="U48" s="189"/>
      <c r="V48" s="189"/>
      <c r="W48" s="190"/>
      <c r="X48" s="189"/>
      <c r="Y48" s="189"/>
      <c r="Z48" s="190"/>
      <c r="AA48" s="189" t="s">
        <v>284</v>
      </c>
      <c r="AB48" s="189" t="s">
        <v>174</v>
      </c>
      <c r="AC48" s="190">
        <v>513977</v>
      </c>
      <c r="AD48" s="190"/>
      <c r="AE48" s="190"/>
      <c r="AF48" s="190"/>
      <c r="AG48" s="189"/>
      <c r="AH48" s="189"/>
      <c r="AI48" s="188" t="s">
        <v>336</v>
      </c>
    </row>
    <row r="49" spans="1:35" s="191" customFormat="1" ht="105">
      <c r="A49" s="188">
        <v>7</v>
      </c>
      <c r="B49" s="189" t="s">
        <v>183</v>
      </c>
      <c r="C49" s="189" t="s">
        <v>184</v>
      </c>
      <c r="D49" s="189" t="s">
        <v>337</v>
      </c>
      <c r="E49" s="189" t="s">
        <v>338</v>
      </c>
      <c r="F49" s="188" t="s">
        <v>339</v>
      </c>
      <c r="G49" s="190">
        <f t="shared" si="4"/>
        <v>409720.75</v>
      </c>
      <c r="H49" s="190">
        <f t="shared" si="5"/>
        <v>21564.25</v>
      </c>
      <c r="I49" s="190">
        <v>431285</v>
      </c>
      <c r="J49" s="188"/>
      <c r="K49" s="188"/>
      <c r="L49" s="189"/>
      <c r="M49" s="189"/>
      <c r="N49" s="189"/>
      <c r="O49" s="189"/>
      <c r="P49" s="189"/>
      <c r="Q49" s="189"/>
      <c r="R49" s="189"/>
      <c r="S49" s="189"/>
      <c r="T49" s="189"/>
      <c r="U49" s="189" t="s">
        <v>245</v>
      </c>
      <c r="V49" s="189" t="s">
        <v>217</v>
      </c>
      <c r="W49" s="190">
        <v>431285</v>
      </c>
      <c r="X49" s="189"/>
      <c r="Y49" s="189"/>
      <c r="Z49" s="190"/>
      <c r="AA49" s="189"/>
      <c r="AB49" s="189"/>
      <c r="AC49" s="190"/>
      <c r="AD49" s="190"/>
      <c r="AE49" s="190"/>
      <c r="AF49" s="190"/>
      <c r="AG49" s="189"/>
      <c r="AH49" s="189"/>
      <c r="AI49" s="188" t="s">
        <v>340</v>
      </c>
    </row>
    <row r="50" spans="1:35" s="191" customFormat="1" ht="120">
      <c r="A50" s="188">
        <v>8</v>
      </c>
      <c r="B50" s="189" t="s">
        <v>183</v>
      </c>
      <c r="C50" s="189" t="s">
        <v>184</v>
      </c>
      <c r="D50" s="189" t="s">
        <v>341</v>
      </c>
      <c r="E50" s="189" t="s">
        <v>342</v>
      </c>
      <c r="F50" s="188" t="s">
        <v>258</v>
      </c>
      <c r="G50" s="190">
        <f t="shared" si="4"/>
        <v>286349.95</v>
      </c>
      <c r="H50" s="190">
        <f t="shared" si="5"/>
        <v>15071.050000000001</v>
      </c>
      <c r="I50" s="190">
        <v>301421</v>
      </c>
      <c r="J50" s="188"/>
      <c r="K50" s="188"/>
      <c r="L50" s="189"/>
      <c r="M50" s="189"/>
      <c r="N50" s="189"/>
      <c r="O50" s="189"/>
      <c r="P50" s="189"/>
      <c r="Q50" s="189"/>
      <c r="R50" s="189"/>
      <c r="S50" s="189"/>
      <c r="T50" s="189"/>
      <c r="U50" s="189"/>
      <c r="V50" s="189"/>
      <c r="W50" s="190"/>
      <c r="X50" s="189" t="s">
        <v>284</v>
      </c>
      <c r="Y50" s="189" t="s">
        <v>211</v>
      </c>
      <c r="Z50" s="190">
        <v>301421</v>
      </c>
      <c r="AA50" s="189"/>
      <c r="AB50" s="189"/>
      <c r="AC50" s="190"/>
      <c r="AD50" s="190"/>
      <c r="AE50" s="190"/>
      <c r="AF50" s="190"/>
      <c r="AG50" s="189"/>
      <c r="AH50" s="189"/>
      <c r="AI50" s="188" t="s">
        <v>343</v>
      </c>
    </row>
    <row r="51" spans="1:35" s="191" customFormat="1" ht="105">
      <c r="A51" s="188">
        <v>9</v>
      </c>
      <c r="B51" s="189" t="s">
        <v>183</v>
      </c>
      <c r="C51" s="189" t="s">
        <v>184</v>
      </c>
      <c r="D51" s="189" t="s">
        <v>344</v>
      </c>
      <c r="E51" s="189" t="s">
        <v>345</v>
      </c>
      <c r="F51" s="188" t="s">
        <v>216</v>
      </c>
      <c r="G51" s="190">
        <f t="shared" si="4"/>
        <v>505819.9</v>
      </c>
      <c r="H51" s="190">
        <f t="shared" si="5"/>
        <v>26622.100000000002</v>
      </c>
      <c r="I51" s="190">
        <v>532442</v>
      </c>
      <c r="J51" s="188"/>
      <c r="K51" s="188"/>
      <c r="L51" s="189"/>
      <c r="M51" s="189"/>
      <c r="N51" s="189"/>
      <c r="O51" s="189"/>
      <c r="P51" s="189"/>
      <c r="Q51" s="189"/>
      <c r="R51" s="189"/>
      <c r="S51" s="189"/>
      <c r="T51" s="189"/>
      <c r="U51" s="189" t="s">
        <v>88</v>
      </c>
      <c r="V51" s="189" t="s">
        <v>206</v>
      </c>
      <c r="W51" s="190">
        <v>532442</v>
      </c>
      <c r="X51" s="189"/>
      <c r="Y51" s="189"/>
      <c r="Z51" s="190"/>
      <c r="AA51" s="189"/>
      <c r="AB51" s="189"/>
      <c r="AC51" s="190"/>
      <c r="AD51" s="190"/>
      <c r="AE51" s="190"/>
      <c r="AF51" s="190"/>
      <c r="AG51" s="189"/>
      <c r="AH51" s="189"/>
      <c r="AI51" s="188" t="s">
        <v>346</v>
      </c>
    </row>
    <row r="52" spans="1:35" s="191" customFormat="1" ht="135">
      <c r="A52" s="188">
        <v>10</v>
      </c>
      <c r="B52" s="189" t="s">
        <v>183</v>
      </c>
      <c r="C52" s="189" t="s">
        <v>184</v>
      </c>
      <c r="D52" s="189" t="s">
        <v>347</v>
      </c>
      <c r="E52" s="189" t="s">
        <v>348</v>
      </c>
      <c r="F52" s="188" t="s">
        <v>349</v>
      </c>
      <c r="G52" s="190">
        <f t="shared" si="4"/>
        <v>5943501.1500000004</v>
      </c>
      <c r="H52" s="190">
        <f t="shared" si="5"/>
        <v>312815.85000000003</v>
      </c>
      <c r="I52" s="190">
        <v>6256317</v>
      </c>
      <c r="J52" s="188"/>
      <c r="K52" s="188"/>
      <c r="L52" s="189"/>
      <c r="M52" s="189"/>
      <c r="N52" s="189"/>
      <c r="O52" s="189"/>
      <c r="P52" s="189"/>
      <c r="Q52" s="189"/>
      <c r="R52" s="189"/>
      <c r="S52" s="189"/>
      <c r="T52" s="192"/>
      <c r="U52" s="189" t="s">
        <v>284</v>
      </c>
      <c r="V52" s="189" t="s">
        <v>211</v>
      </c>
      <c r="W52" s="190">
        <v>600000</v>
      </c>
      <c r="X52" s="189" t="s">
        <v>284</v>
      </c>
      <c r="Y52" s="189" t="s">
        <v>174</v>
      </c>
      <c r="Z52" s="190">
        <v>1000000</v>
      </c>
      <c r="AA52" s="189" t="s">
        <v>284</v>
      </c>
      <c r="AB52" s="189" t="s">
        <v>88</v>
      </c>
      <c r="AC52" s="190">
        <v>4656317</v>
      </c>
      <c r="AD52" s="190"/>
      <c r="AE52" s="190"/>
      <c r="AF52" s="190"/>
      <c r="AG52" s="189"/>
      <c r="AH52" s="189"/>
      <c r="AI52" s="188" t="s">
        <v>350</v>
      </c>
    </row>
    <row r="53" spans="1:35" s="191" customFormat="1" ht="135">
      <c r="A53" s="188">
        <v>11</v>
      </c>
      <c r="B53" s="189" t="s">
        <v>183</v>
      </c>
      <c r="C53" s="189" t="s">
        <v>184</v>
      </c>
      <c r="D53" s="189" t="s">
        <v>351</v>
      </c>
      <c r="E53" s="189" t="s">
        <v>352</v>
      </c>
      <c r="F53" s="188" t="s">
        <v>267</v>
      </c>
      <c r="G53" s="190">
        <f t="shared" si="4"/>
        <v>2730611.6</v>
      </c>
      <c r="H53" s="190">
        <f t="shared" si="5"/>
        <v>143716.4</v>
      </c>
      <c r="I53" s="190">
        <v>2874328</v>
      </c>
      <c r="J53" s="188"/>
      <c r="K53" s="188"/>
      <c r="L53" s="189"/>
      <c r="M53" s="189"/>
      <c r="N53" s="189"/>
      <c r="O53" s="189"/>
      <c r="P53" s="189"/>
      <c r="Q53" s="189"/>
      <c r="R53" s="189"/>
      <c r="S53" s="189"/>
      <c r="T53" s="189"/>
      <c r="U53" s="189" t="s">
        <v>88</v>
      </c>
      <c r="V53" s="189" t="s">
        <v>206</v>
      </c>
      <c r="W53" s="190">
        <v>500000</v>
      </c>
      <c r="X53" s="189" t="s">
        <v>284</v>
      </c>
      <c r="Y53" s="189" t="s">
        <v>50</v>
      </c>
      <c r="Z53" s="190">
        <v>1000000</v>
      </c>
      <c r="AA53" s="189" t="s">
        <v>284</v>
      </c>
      <c r="AB53" s="189" t="s">
        <v>174</v>
      </c>
      <c r="AC53" s="190">
        <v>1374328</v>
      </c>
      <c r="AD53" s="190"/>
      <c r="AE53" s="190"/>
      <c r="AF53" s="190"/>
      <c r="AG53" s="189"/>
      <c r="AH53" s="189"/>
      <c r="AI53" s="188" t="s">
        <v>353</v>
      </c>
    </row>
    <row r="54" spans="1:35" s="191" customFormat="1" ht="135">
      <c r="A54" s="188">
        <v>12</v>
      </c>
      <c r="B54" s="189" t="s">
        <v>183</v>
      </c>
      <c r="C54" s="189" t="s">
        <v>184</v>
      </c>
      <c r="D54" s="189" t="s">
        <v>354</v>
      </c>
      <c r="E54" s="189" t="s">
        <v>355</v>
      </c>
      <c r="F54" s="188" t="s">
        <v>356</v>
      </c>
      <c r="G54" s="190">
        <f t="shared" si="4"/>
        <v>1028183.1</v>
      </c>
      <c r="H54" s="190">
        <f t="shared" si="5"/>
        <v>54114.9</v>
      </c>
      <c r="I54" s="190">
        <v>1082298</v>
      </c>
      <c r="J54" s="188"/>
      <c r="K54" s="188"/>
      <c r="L54" s="189"/>
      <c r="M54" s="189"/>
      <c r="N54" s="189"/>
      <c r="O54" s="189"/>
      <c r="P54" s="189"/>
      <c r="Q54" s="189"/>
      <c r="R54" s="189"/>
      <c r="S54" s="189"/>
      <c r="T54" s="189"/>
      <c r="U54" s="189" t="s">
        <v>284</v>
      </c>
      <c r="V54" s="189" t="s">
        <v>211</v>
      </c>
      <c r="W54" s="190">
        <v>500000</v>
      </c>
      <c r="X54" s="189" t="s">
        <v>284</v>
      </c>
      <c r="Y54" s="189" t="s">
        <v>174</v>
      </c>
      <c r="Z54" s="190">
        <v>582298</v>
      </c>
      <c r="AA54" s="189"/>
      <c r="AB54" s="189"/>
      <c r="AC54" s="190"/>
      <c r="AD54" s="190"/>
      <c r="AE54" s="190"/>
      <c r="AF54" s="190"/>
      <c r="AG54" s="189"/>
      <c r="AH54" s="189"/>
      <c r="AI54" s="188" t="s">
        <v>357</v>
      </c>
    </row>
    <row r="55" spans="1:35" s="191" customFormat="1" ht="240">
      <c r="A55" s="188">
        <v>13</v>
      </c>
      <c r="B55" s="189" t="s">
        <v>183</v>
      </c>
      <c r="C55" s="189" t="s">
        <v>184</v>
      </c>
      <c r="D55" s="189" t="s">
        <v>358</v>
      </c>
      <c r="E55" s="188" t="s">
        <v>359</v>
      </c>
      <c r="F55" s="188" t="s">
        <v>360</v>
      </c>
      <c r="G55" s="190">
        <f t="shared" si="4"/>
        <v>3816981.25</v>
      </c>
      <c r="H55" s="190">
        <f t="shared" si="5"/>
        <v>200893.75</v>
      </c>
      <c r="I55" s="190">
        <v>4017875</v>
      </c>
      <c r="J55" s="188"/>
      <c r="K55" s="188"/>
      <c r="L55" s="189"/>
      <c r="M55" s="189"/>
      <c r="N55" s="189"/>
      <c r="O55" s="189"/>
      <c r="P55" s="189"/>
      <c r="Q55" s="189"/>
      <c r="R55" s="189"/>
      <c r="S55" s="189"/>
      <c r="T55" s="189"/>
      <c r="U55" s="189" t="s">
        <v>97</v>
      </c>
      <c r="V55" s="189" t="s">
        <v>212</v>
      </c>
      <c r="W55" s="190">
        <v>1000000</v>
      </c>
      <c r="X55" s="189" t="s">
        <v>284</v>
      </c>
      <c r="Y55" s="189" t="s">
        <v>88</v>
      </c>
      <c r="Z55" s="190">
        <v>1000000</v>
      </c>
      <c r="AA55" s="189" t="s">
        <v>361</v>
      </c>
      <c r="AB55" s="189" t="s">
        <v>50</v>
      </c>
      <c r="AC55" s="190">
        <v>2017875</v>
      </c>
      <c r="AD55" s="190"/>
      <c r="AE55" s="190"/>
      <c r="AF55" s="190"/>
      <c r="AG55" s="189"/>
      <c r="AH55" s="189"/>
      <c r="AI55" s="188" t="s">
        <v>362</v>
      </c>
    </row>
    <row r="56" spans="1:35" s="191" customFormat="1" ht="150">
      <c r="A56" s="188">
        <v>14</v>
      </c>
      <c r="B56" s="189" t="s">
        <v>363</v>
      </c>
      <c r="C56" s="189" t="s">
        <v>364</v>
      </c>
      <c r="D56" s="189" t="s">
        <v>365</v>
      </c>
      <c r="E56" s="189" t="s">
        <v>366</v>
      </c>
      <c r="F56" s="188" t="s">
        <v>367</v>
      </c>
      <c r="G56" s="190">
        <f t="shared" si="4"/>
        <v>1055322.7</v>
      </c>
      <c r="H56" s="190">
        <f t="shared" si="5"/>
        <v>55543.3</v>
      </c>
      <c r="I56" s="190">
        <v>1110866</v>
      </c>
      <c r="J56" s="188"/>
      <c r="K56" s="188"/>
      <c r="L56" s="193"/>
      <c r="M56" s="193"/>
      <c r="N56" s="193"/>
      <c r="O56" s="189"/>
      <c r="P56" s="189"/>
      <c r="Q56" s="189"/>
      <c r="R56" s="189"/>
      <c r="S56" s="189"/>
      <c r="T56" s="192"/>
      <c r="U56" s="193"/>
      <c r="V56" s="193"/>
      <c r="W56" s="190"/>
      <c r="X56" s="189" t="s">
        <v>88</v>
      </c>
      <c r="Y56" s="189" t="s">
        <v>206</v>
      </c>
      <c r="Z56" s="190">
        <v>500000</v>
      </c>
      <c r="AA56" s="189" t="s">
        <v>284</v>
      </c>
      <c r="AB56" s="189" t="s">
        <v>50</v>
      </c>
      <c r="AC56" s="190">
        <v>610866</v>
      </c>
      <c r="AD56" s="190"/>
      <c r="AE56" s="190"/>
      <c r="AF56" s="190"/>
      <c r="AG56" s="189"/>
      <c r="AH56" s="189"/>
      <c r="AI56" s="188" t="s">
        <v>368</v>
      </c>
    </row>
    <row r="57" spans="1:35" s="191" customFormat="1" ht="135">
      <c r="A57" s="188">
        <v>15</v>
      </c>
      <c r="B57" s="189" t="s">
        <v>183</v>
      </c>
      <c r="C57" s="189" t="s">
        <v>184</v>
      </c>
      <c r="D57" s="189" t="s">
        <v>369</v>
      </c>
      <c r="E57" s="189" t="s">
        <v>370</v>
      </c>
      <c r="F57" s="188" t="s">
        <v>371</v>
      </c>
      <c r="G57" s="190">
        <f t="shared" si="4"/>
        <v>2030625</v>
      </c>
      <c r="H57" s="190">
        <f t="shared" si="5"/>
        <v>106875</v>
      </c>
      <c r="I57" s="190">
        <v>2137500</v>
      </c>
      <c r="J57" s="188"/>
      <c r="K57" s="188"/>
      <c r="L57" s="189"/>
      <c r="M57" s="189"/>
      <c r="N57" s="189"/>
      <c r="O57" s="189"/>
      <c r="P57" s="189"/>
      <c r="Q57" s="189"/>
      <c r="R57" s="189"/>
      <c r="S57" s="189"/>
      <c r="T57" s="192"/>
      <c r="U57" s="189"/>
      <c r="V57" s="189"/>
      <c r="W57" s="190"/>
      <c r="X57" s="189" t="s">
        <v>88</v>
      </c>
      <c r="Y57" s="189" t="s">
        <v>206</v>
      </c>
      <c r="Z57" s="190">
        <v>500000</v>
      </c>
      <c r="AA57" s="189" t="s">
        <v>284</v>
      </c>
      <c r="AB57" s="189" t="s">
        <v>50</v>
      </c>
      <c r="AC57" s="190">
        <v>1637500</v>
      </c>
      <c r="AD57" s="190"/>
      <c r="AE57" s="190"/>
      <c r="AF57" s="190"/>
      <c r="AG57" s="189"/>
      <c r="AH57" s="189"/>
      <c r="AI57" s="188" t="s">
        <v>372</v>
      </c>
    </row>
    <row r="58" spans="1:35" s="191" customFormat="1" ht="120">
      <c r="A58" s="188">
        <v>16</v>
      </c>
      <c r="B58" s="189" t="s">
        <v>183</v>
      </c>
      <c r="C58" s="189" t="s">
        <v>184</v>
      </c>
      <c r="D58" s="189" t="s">
        <v>373</v>
      </c>
      <c r="E58" s="189" t="s">
        <v>374</v>
      </c>
      <c r="F58" s="188" t="s">
        <v>271</v>
      </c>
      <c r="G58" s="190">
        <f t="shared" si="4"/>
        <v>855000</v>
      </c>
      <c r="H58" s="190">
        <f t="shared" si="5"/>
        <v>45000</v>
      </c>
      <c r="I58" s="190">
        <v>900000</v>
      </c>
      <c r="J58" s="188"/>
      <c r="K58" s="188"/>
      <c r="L58" s="189"/>
      <c r="M58" s="189"/>
      <c r="N58" s="189"/>
      <c r="O58" s="189"/>
      <c r="P58" s="189"/>
      <c r="Q58" s="189"/>
      <c r="R58" s="189"/>
      <c r="S58" s="189"/>
      <c r="T58" s="192"/>
      <c r="U58" s="189"/>
      <c r="V58" s="189"/>
      <c r="W58" s="190"/>
      <c r="X58" s="189" t="s">
        <v>88</v>
      </c>
      <c r="Y58" s="189" t="s">
        <v>206</v>
      </c>
      <c r="Z58" s="190">
        <v>500000</v>
      </c>
      <c r="AA58" s="189" t="s">
        <v>284</v>
      </c>
      <c r="AB58" s="189" t="s">
        <v>211</v>
      </c>
      <c r="AC58" s="190">
        <v>400000</v>
      </c>
      <c r="AD58" s="190"/>
      <c r="AE58" s="190"/>
      <c r="AF58" s="190"/>
      <c r="AG58" s="189"/>
      <c r="AH58" s="189"/>
      <c r="AI58" s="188" t="s">
        <v>375</v>
      </c>
    </row>
    <row r="59" spans="1:35" s="191" customFormat="1" ht="135">
      <c r="A59" s="188">
        <v>17</v>
      </c>
      <c r="B59" s="189" t="s">
        <v>183</v>
      </c>
      <c r="C59" s="189" t="s">
        <v>184</v>
      </c>
      <c r="D59" s="189" t="s">
        <v>376</v>
      </c>
      <c r="E59" s="189" t="s">
        <v>377</v>
      </c>
      <c r="F59" s="188" t="s">
        <v>378</v>
      </c>
      <c r="G59" s="190">
        <f t="shared" si="4"/>
        <v>1008013.65</v>
      </c>
      <c r="H59" s="190">
        <f t="shared" si="5"/>
        <v>53053.350000000006</v>
      </c>
      <c r="I59" s="190">
        <v>1061067</v>
      </c>
      <c r="J59" s="188"/>
      <c r="K59" s="188"/>
      <c r="L59" s="189"/>
      <c r="M59" s="189"/>
      <c r="N59" s="189"/>
      <c r="O59" s="189"/>
      <c r="P59" s="189"/>
      <c r="Q59" s="189"/>
      <c r="R59" s="189"/>
      <c r="S59" s="189"/>
      <c r="T59" s="189"/>
      <c r="U59" s="189" t="s">
        <v>284</v>
      </c>
      <c r="V59" s="189" t="s">
        <v>211</v>
      </c>
      <c r="W59" s="190">
        <v>500000</v>
      </c>
      <c r="X59" s="189" t="s">
        <v>284</v>
      </c>
      <c r="Y59" s="189" t="s">
        <v>174</v>
      </c>
      <c r="Z59" s="190">
        <v>561067</v>
      </c>
      <c r="AA59" s="189"/>
      <c r="AB59" s="189"/>
      <c r="AC59" s="190"/>
      <c r="AD59" s="190"/>
      <c r="AE59" s="190"/>
      <c r="AF59" s="190"/>
      <c r="AG59" s="189"/>
      <c r="AH59" s="189"/>
      <c r="AI59" s="188" t="s">
        <v>379</v>
      </c>
    </row>
    <row r="60" spans="1:35" s="191" customFormat="1" ht="120">
      <c r="A60" s="188">
        <v>18</v>
      </c>
      <c r="B60" s="188" t="s">
        <v>380</v>
      </c>
      <c r="C60" s="188" t="s">
        <v>381</v>
      </c>
      <c r="D60" s="189" t="s">
        <v>382</v>
      </c>
      <c r="E60" s="189" t="s">
        <v>383</v>
      </c>
      <c r="F60" s="188" t="s">
        <v>384</v>
      </c>
      <c r="G60" s="190">
        <f t="shared" si="4"/>
        <v>203412.1</v>
      </c>
      <c r="H60" s="190">
        <f t="shared" si="5"/>
        <v>10705.900000000001</v>
      </c>
      <c r="I60" s="190">
        <v>214118</v>
      </c>
      <c r="J60" s="188"/>
      <c r="K60" s="188"/>
      <c r="L60" s="189"/>
      <c r="M60" s="189"/>
      <c r="N60" s="189"/>
      <c r="O60" s="189"/>
      <c r="P60" s="189"/>
      <c r="Q60" s="189"/>
      <c r="R60" s="189"/>
      <c r="S60" s="189"/>
      <c r="T60" s="189"/>
      <c r="U60" s="189"/>
      <c r="V60" s="189"/>
      <c r="W60" s="190"/>
      <c r="X60" s="189" t="s">
        <v>284</v>
      </c>
      <c r="Y60" s="189" t="s">
        <v>211</v>
      </c>
      <c r="Z60" s="190">
        <v>214118</v>
      </c>
      <c r="AA60" s="189"/>
      <c r="AB60" s="189"/>
      <c r="AC60" s="190"/>
      <c r="AD60" s="190"/>
      <c r="AE60" s="190"/>
      <c r="AF60" s="190"/>
      <c r="AG60" s="189"/>
      <c r="AH60" s="189"/>
      <c r="AI60" s="188" t="s">
        <v>385</v>
      </c>
    </row>
    <row r="61" spans="1:35" s="191" customFormat="1" ht="105">
      <c r="A61" s="188">
        <v>19</v>
      </c>
      <c r="B61" s="189" t="s">
        <v>183</v>
      </c>
      <c r="C61" s="189" t="s">
        <v>184</v>
      </c>
      <c r="D61" s="189" t="s">
        <v>386</v>
      </c>
      <c r="E61" s="189" t="s">
        <v>387</v>
      </c>
      <c r="F61" s="188" t="s">
        <v>271</v>
      </c>
      <c r="G61" s="190">
        <f t="shared" si="4"/>
        <v>1843912</v>
      </c>
      <c r="H61" s="190">
        <f t="shared" si="5"/>
        <v>97048</v>
      </c>
      <c r="I61" s="190">
        <v>1940960</v>
      </c>
      <c r="J61" s="188"/>
      <c r="K61" s="188"/>
      <c r="L61" s="189"/>
      <c r="M61" s="189"/>
      <c r="N61" s="189"/>
      <c r="O61" s="189"/>
      <c r="P61" s="189"/>
      <c r="Q61" s="189"/>
      <c r="R61" s="189"/>
      <c r="S61" s="189"/>
      <c r="T61" s="189"/>
      <c r="U61" s="189" t="s">
        <v>88</v>
      </c>
      <c r="V61" s="189" t="s">
        <v>206</v>
      </c>
      <c r="W61" s="190">
        <v>500000</v>
      </c>
      <c r="X61" s="189" t="s">
        <v>284</v>
      </c>
      <c r="Y61" s="189" t="s">
        <v>174</v>
      </c>
      <c r="Z61" s="190">
        <v>600000</v>
      </c>
      <c r="AA61" s="189" t="s">
        <v>284</v>
      </c>
      <c r="AB61" s="189" t="s">
        <v>50</v>
      </c>
      <c r="AC61" s="190">
        <v>840960</v>
      </c>
      <c r="AD61" s="190"/>
      <c r="AE61" s="190"/>
      <c r="AF61" s="190"/>
      <c r="AG61" s="189"/>
      <c r="AH61" s="189"/>
      <c r="AI61" s="188" t="s">
        <v>388</v>
      </c>
    </row>
    <row r="62" spans="1:35" s="191" customFormat="1" ht="105">
      <c r="A62" s="188">
        <v>20</v>
      </c>
      <c r="B62" s="189" t="s">
        <v>183</v>
      </c>
      <c r="C62" s="189" t="s">
        <v>184</v>
      </c>
      <c r="D62" s="189" t="s">
        <v>389</v>
      </c>
      <c r="E62" s="189" t="s">
        <v>390</v>
      </c>
      <c r="F62" s="188" t="s">
        <v>391</v>
      </c>
      <c r="G62" s="190">
        <f t="shared" si="4"/>
        <v>2055249.95</v>
      </c>
      <c r="H62" s="190">
        <f t="shared" si="5"/>
        <v>108171.05</v>
      </c>
      <c r="I62" s="190">
        <v>2163421</v>
      </c>
      <c r="J62" s="188"/>
      <c r="K62" s="188"/>
      <c r="L62" s="189"/>
      <c r="M62" s="189"/>
      <c r="N62" s="189"/>
      <c r="O62" s="189"/>
      <c r="P62" s="189"/>
      <c r="Q62" s="189"/>
      <c r="R62" s="189"/>
      <c r="S62" s="189"/>
      <c r="T62" s="189"/>
      <c r="U62" s="189" t="s">
        <v>284</v>
      </c>
      <c r="V62" s="189" t="s">
        <v>211</v>
      </c>
      <c r="W62" s="190">
        <v>500000</v>
      </c>
      <c r="X62" s="189" t="s">
        <v>284</v>
      </c>
      <c r="Y62" s="189" t="s">
        <v>174</v>
      </c>
      <c r="Z62" s="190">
        <v>1000000</v>
      </c>
      <c r="AA62" s="189" t="s">
        <v>284</v>
      </c>
      <c r="AB62" s="189" t="s">
        <v>211</v>
      </c>
      <c r="AC62" s="190">
        <v>663421</v>
      </c>
      <c r="AD62" s="190"/>
      <c r="AE62" s="190"/>
      <c r="AF62" s="190"/>
      <c r="AG62" s="189"/>
      <c r="AH62" s="189"/>
      <c r="AI62" s="188" t="s">
        <v>392</v>
      </c>
    </row>
    <row r="63" spans="1:35" ht="105">
      <c r="A63" s="188">
        <v>21</v>
      </c>
      <c r="B63" s="189" t="s">
        <v>183</v>
      </c>
      <c r="C63" s="189" t="s">
        <v>184</v>
      </c>
      <c r="D63" s="189" t="s">
        <v>393</v>
      </c>
      <c r="E63" s="189" t="s">
        <v>394</v>
      </c>
      <c r="F63" s="188" t="s">
        <v>395</v>
      </c>
      <c r="G63" s="190">
        <f t="shared" si="4"/>
        <v>855000</v>
      </c>
      <c r="H63" s="190">
        <f t="shared" si="5"/>
        <v>45000</v>
      </c>
      <c r="I63" s="190">
        <v>900000</v>
      </c>
      <c r="J63" s="188"/>
      <c r="K63" s="188"/>
      <c r="L63" s="189"/>
      <c r="M63" s="189"/>
      <c r="N63" s="189"/>
      <c r="O63" s="189"/>
      <c r="P63" s="189"/>
      <c r="Q63" s="189"/>
      <c r="R63" s="189"/>
      <c r="S63" s="189"/>
      <c r="T63" s="189"/>
      <c r="U63" s="189"/>
      <c r="V63" s="189"/>
      <c r="W63" s="190"/>
      <c r="X63" s="189" t="s">
        <v>88</v>
      </c>
      <c r="Y63" s="189" t="s">
        <v>206</v>
      </c>
      <c r="Z63" s="190">
        <v>500000</v>
      </c>
      <c r="AA63" s="189" t="s">
        <v>284</v>
      </c>
      <c r="AB63" s="189" t="s">
        <v>211</v>
      </c>
      <c r="AC63" s="190">
        <v>400000</v>
      </c>
      <c r="AD63" s="190"/>
      <c r="AE63" s="190"/>
      <c r="AF63" s="190"/>
      <c r="AG63" s="189"/>
      <c r="AH63" s="189"/>
      <c r="AI63" s="188" t="s">
        <v>396</v>
      </c>
    </row>
    <row r="64" spans="1:35" s="191" customFormat="1" ht="135">
      <c r="A64" s="188">
        <v>22</v>
      </c>
      <c r="B64" s="189" t="s">
        <v>183</v>
      </c>
      <c r="C64" s="189" t="s">
        <v>184</v>
      </c>
      <c r="D64" s="189" t="s">
        <v>397</v>
      </c>
      <c r="E64" s="189" t="s">
        <v>398</v>
      </c>
      <c r="F64" s="188" t="s">
        <v>399</v>
      </c>
      <c r="G64" s="190">
        <f t="shared" si="4"/>
        <v>598500</v>
      </c>
      <c r="H64" s="190">
        <f t="shared" si="5"/>
        <v>31500</v>
      </c>
      <c r="I64" s="190">
        <v>630000</v>
      </c>
      <c r="J64" s="188"/>
      <c r="K64" s="188"/>
      <c r="L64" s="189"/>
      <c r="M64" s="189"/>
      <c r="N64" s="189"/>
      <c r="O64" s="189"/>
      <c r="P64" s="189"/>
      <c r="Q64" s="189"/>
      <c r="R64" s="189"/>
      <c r="S64" s="189"/>
      <c r="T64" s="189"/>
      <c r="U64" s="189"/>
      <c r="V64" s="189"/>
      <c r="W64" s="190"/>
      <c r="X64" s="189" t="s">
        <v>88</v>
      </c>
      <c r="Y64" s="189" t="s">
        <v>206</v>
      </c>
      <c r="Z64" s="190">
        <v>630000</v>
      </c>
      <c r="AA64" s="189"/>
      <c r="AB64" s="189"/>
      <c r="AC64" s="190"/>
      <c r="AD64" s="190"/>
      <c r="AE64" s="190"/>
      <c r="AF64" s="190"/>
      <c r="AG64" s="189"/>
      <c r="AH64" s="189"/>
      <c r="AI64" s="188" t="s">
        <v>400</v>
      </c>
    </row>
    <row r="65" spans="1:35" s="191" customFormat="1" ht="105">
      <c r="A65" s="188">
        <v>23</v>
      </c>
      <c r="B65" s="189" t="s">
        <v>183</v>
      </c>
      <c r="C65" s="189" t="s">
        <v>184</v>
      </c>
      <c r="D65" s="189" t="s">
        <v>401</v>
      </c>
      <c r="E65" s="189" t="s">
        <v>402</v>
      </c>
      <c r="F65" s="188" t="s">
        <v>403</v>
      </c>
      <c r="G65" s="190">
        <f t="shared" si="4"/>
        <v>199500</v>
      </c>
      <c r="H65" s="190">
        <f t="shared" si="5"/>
        <v>10500</v>
      </c>
      <c r="I65" s="190">
        <v>210000</v>
      </c>
      <c r="J65" s="188"/>
      <c r="K65" s="188"/>
      <c r="L65" s="189"/>
      <c r="M65" s="189"/>
      <c r="N65" s="189"/>
      <c r="O65" s="189"/>
      <c r="P65" s="189"/>
      <c r="Q65" s="189"/>
      <c r="R65" s="189"/>
      <c r="S65" s="189"/>
      <c r="T65" s="189"/>
      <c r="U65" s="189"/>
      <c r="V65" s="189"/>
      <c r="W65" s="190"/>
      <c r="X65" s="189" t="s">
        <v>284</v>
      </c>
      <c r="Y65" s="189" t="s">
        <v>97</v>
      </c>
      <c r="Z65" s="190">
        <v>210000</v>
      </c>
      <c r="AA65" s="189"/>
      <c r="AB65" s="189"/>
      <c r="AC65" s="190"/>
      <c r="AD65" s="190"/>
      <c r="AE65" s="190"/>
      <c r="AF65" s="190"/>
      <c r="AG65" s="189"/>
      <c r="AH65" s="189"/>
      <c r="AI65" s="188" t="s">
        <v>404</v>
      </c>
    </row>
    <row r="66" spans="1:35" s="191" customFormat="1" ht="135">
      <c r="A66" s="188">
        <v>24</v>
      </c>
      <c r="B66" s="189" t="s">
        <v>183</v>
      </c>
      <c r="C66" s="189" t="s">
        <v>184</v>
      </c>
      <c r="D66" s="189" t="s">
        <v>405</v>
      </c>
      <c r="E66" s="189" t="s">
        <v>406</v>
      </c>
      <c r="F66" s="188" t="s">
        <v>407</v>
      </c>
      <c r="G66" s="190">
        <f t="shared" si="4"/>
        <v>741000</v>
      </c>
      <c r="H66" s="190">
        <f t="shared" si="5"/>
        <v>39000</v>
      </c>
      <c r="I66" s="190">
        <v>780000</v>
      </c>
      <c r="J66" s="188"/>
      <c r="K66" s="188"/>
      <c r="L66" s="189"/>
      <c r="M66" s="189"/>
      <c r="N66" s="189"/>
      <c r="O66" s="189"/>
      <c r="P66" s="189"/>
      <c r="Q66" s="189"/>
      <c r="R66" s="189"/>
      <c r="S66" s="189"/>
      <c r="T66" s="189"/>
      <c r="U66" s="189"/>
      <c r="V66" s="189"/>
      <c r="W66" s="190"/>
      <c r="X66" s="189" t="s">
        <v>88</v>
      </c>
      <c r="Y66" s="189" t="s">
        <v>206</v>
      </c>
      <c r="Z66" s="190">
        <v>400000</v>
      </c>
      <c r="AA66" s="189" t="s">
        <v>284</v>
      </c>
      <c r="AB66" s="189" t="s">
        <v>97</v>
      </c>
      <c r="AC66" s="190">
        <v>380000</v>
      </c>
      <c r="AD66" s="190"/>
      <c r="AE66" s="190"/>
      <c r="AF66" s="190"/>
      <c r="AG66" s="189"/>
      <c r="AH66" s="189"/>
      <c r="AI66" s="188" t="s">
        <v>408</v>
      </c>
    </row>
    <row r="67" spans="1:35" s="191" customFormat="1" ht="120">
      <c r="A67" s="188">
        <v>25</v>
      </c>
      <c r="B67" s="189" t="s">
        <v>183</v>
      </c>
      <c r="C67" s="189" t="s">
        <v>184</v>
      </c>
      <c r="D67" s="189" t="s">
        <v>409</v>
      </c>
      <c r="E67" s="189" t="s">
        <v>410</v>
      </c>
      <c r="F67" s="188" t="s">
        <v>411</v>
      </c>
      <c r="G67" s="190">
        <f t="shared" si="4"/>
        <v>555750</v>
      </c>
      <c r="H67" s="190">
        <f t="shared" si="5"/>
        <v>29250</v>
      </c>
      <c r="I67" s="190">
        <v>585000</v>
      </c>
      <c r="J67" s="188"/>
      <c r="K67" s="188"/>
      <c r="L67" s="189"/>
      <c r="M67" s="189"/>
      <c r="N67" s="189"/>
      <c r="O67" s="189"/>
      <c r="P67" s="189"/>
      <c r="Q67" s="189"/>
      <c r="R67" s="189"/>
      <c r="S67" s="189"/>
      <c r="T67" s="189"/>
      <c r="U67" s="189"/>
      <c r="V67" s="189"/>
      <c r="W67" s="190"/>
      <c r="X67" s="189" t="s">
        <v>88</v>
      </c>
      <c r="Y67" s="189" t="s">
        <v>206</v>
      </c>
      <c r="Z67" s="190">
        <v>585000</v>
      </c>
      <c r="AA67" s="189"/>
      <c r="AB67" s="189"/>
      <c r="AC67" s="190"/>
      <c r="AD67" s="190"/>
      <c r="AE67" s="190"/>
      <c r="AF67" s="190"/>
      <c r="AG67" s="189"/>
      <c r="AH67" s="189"/>
      <c r="AI67" s="188" t="s">
        <v>412</v>
      </c>
    </row>
    <row r="68" spans="1:35" s="191" customFormat="1" ht="120">
      <c r="A68" s="188">
        <v>26</v>
      </c>
      <c r="B68" s="189" t="s">
        <v>183</v>
      </c>
      <c r="C68" s="189" t="s">
        <v>184</v>
      </c>
      <c r="D68" s="189" t="s">
        <v>413</v>
      </c>
      <c r="E68" s="189" t="s">
        <v>414</v>
      </c>
      <c r="F68" s="188" t="s">
        <v>415</v>
      </c>
      <c r="G68" s="190">
        <f t="shared" si="4"/>
        <v>475000</v>
      </c>
      <c r="H68" s="190">
        <f t="shared" si="5"/>
        <v>25000</v>
      </c>
      <c r="I68" s="190">
        <v>500000</v>
      </c>
      <c r="J68" s="188"/>
      <c r="K68" s="188"/>
      <c r="L68" s="189"/>
      <c r="M68" s="189"/>
      <c r="N68" s="189"/>
      <c r="O68" s="189"/>
      <c r="P68" s="189"/>
      <c r="Q68" s="189"/>
      <c r="R68" s="189"/>
      <c r="S68" s="189"/>
      <c r="T68" s="189"/>
      <c r="U68" s="189"/>
      <c r="V68" s="189"/>
      <c r="W68" s="190"/>
      <c r="X68" s="189" t="s">
        <v>88</v>
      </c>
      <c r="Y68" s="189" t="s">
        <v>206</v>
      </c>
      <c r="Z68" s="190">
        <v>500000</v>
      </c>
      <c r="AA68" s="189"/>
      <c r="AB68" s="189"/>
      <c r="AC68" s="190"/>
      <c r="AD68" s="190"/>
      <c r="AE68" s="190"/>
      <c r="AF68" s="190"/>
      <c r="AG68" s="189"/>
      <c r="AH68" s="189"/>
      <c r="AI68" s="188" t="s">
        <v>416</v>
      </c>
    </row>
    <row r="69" spans="1:35" s="191" customFormat="1" ht="105">
      <c r="A69" s="188">
        <v>27</v>
      </c>
      <c r="B69" s="189" t="s">
        <v>183</v>
      </c>
      <c r="C69" s="189" t="s">
        <v>184</v>
      </c>
      <c r="D69" s="189" t="s">
        <v>417</v>
      </c>
      <c r="E69" s="189" t="s">
        <v>418</v>
      </c>
      <c r="F69" s="188" t="s">
        <v>391</v>
      </c>
      <c r="G69" s="190">
        <f t="shared" si="4"/>
        <v>954750</v>
      </c>
      <c r="H69" s="190">
        <f t="shared" si="5"/>
        <v>50250</v>
      </c>
      <c r="I69" s="190">
        <v>1005000</v>
      </c>
      <c r="J69" s="188"/>
      <c r="K69" s="188"/>
      <c r="L69" s="189"/>
      <c r="M69" s="189"/>
      <c r="N69" s="189"/>
      <c r="O69" s="189"/>
      <c r="P69" s="189"/>
      <c r="Q69" s="189"/>
      <c r="R69" s="189"/>
      <c r="S69" s="189"/>
      <c r="T69" s="189"/>
      <c r="U69" s="189"/>
      <c r="V69" s="189"/>
      <c r="W69" s="190"/>
      <c r="X69" s="189" t="s">
        <v>88</v>
      </c>
      <c r="Y69" s="189" t="s">
        <v>206</v>
      </c>
      <c r="Z69" s="190">
        <v>500000</v>
      </c>
      <c r="AA69" s="189" t="s">
        <v>284</v>
      </c>
      <c r="AB69" s="189" t="s">
        <v>97</v>
      </c>
      <c r="AC69" s="190">
        <v>505000</v>
      </c>
      <c r="AD69" s="190"/>
      <c r="AE69" s="190"/>
      <c r="AF69" s="190"/>
      <c r="AG69" s="189"/>
      <c r="AH69" s="189"/>
      <c r="AI69" s="188" t="s">
        <v>419</v>
      </c>
    </row>
    <row r="70" spans="1:35" s="191" customFormat="1" ht="150">
      <c r="A70" s="188">
        <v>28</v>
      </c>
      <c r="B70" s="189" t="s">
        <v>183</v>
      </c>
      <c r="C70" s="189" t="s">
        <v>184</v>
      </c>
      <c r="D70" s="189" t="s">
        <v>420</v>
      </c>
      <c r="E70" s="189" t="s">
        <v>421</v>
      </c>
      <c r="F70" s="188" t="s">
        <v>422</v>
      </c>
      <c r="G70" s="190">
        <f t="shared" si="4"/>
        <v>888250</v>
      </c>
      <c r="H70" s="190">
        <f t="shared" si="5"/>
        <v>46750</v>
      </c>
      <c r="I70" s="190">
        <v>935000</v>
      </c>
      <c r="J70" s="188"/>
      <c r="K70" s="188"/>
      <c r="L70" s="189"/>
      <c r="M70" s="189"/>
      <c r="N70" s="189"/>
      <c r="O70" s="189"/>
      <c r="P70" s="189"/>
      <c r="Q70" s="189"/>
      <c r="R70" s="189"/>
      <c r="S70" s="189"/>
      <c r="T70" s="189"/>
      <c r="U70" s="189" t="s">
        <v>88</v>
      </c>
      <c r="V70" s="189" t="s">
        <v>206</v>
      </c>
      <c r="W70" s="190">
        <v>500000</v>
      </c>
      <c r="X70" s="189" t="s">
        <v>88</v>
      </c>
      <c r="Y70" s="189" t="s">
        <v>206</v>
      </c>
      <c r="Z70" s="190">
        <v>435000</v>
      </c>
      <c r="AA70" s="189"/>
      <c r="AB70" s="189"/>
      <c r="AC70" s="190"/>
      <c r="AD70" s="190"/>
      <c r="AE70" s="190"/>
      <c r="AF70" s="190"/>
      <c r="AG70" s="189"/>
      <c r="AH70" s="189"/>
      <c r="AI70" s="188" t="s">
        <v>423</v>
      </c>
    </row>
    <row r="71" spans="1:35" s="191" customFormat="1" ht="120">
      <c r="A71" s="188">
        <v>29</v>
      </c>
      <c r="B71" s="189" t="s">
        <v>183</v>
      </c>
      <c r="C71" s="189" t="s">
        <v>184</v>
      </c>
      <c r="D71" s="189" t="s">
        <v>424</v>
      </c>
      <c r="E71" s="189" t="s">
        <v>425</v>
      </c>
      <c r="F71" s="188" t="s">
        <v>271</v>
      </c>
      <c r="G71" s="190">
        <f t="shared" si="4"/>
        <v>413250</v>
      </c>
      <c r="H71" s="190">
        <f t="shared" si="5"/>
        <v>21750</v>
      </c>
      <c r="I71" s="190">
        <v>435000</v>
      </c>
      <c r="J71" s="188"/>
      <c r="K71" s="188"/>
      <c r="L71" s="189"/>
      <c r="M71" s="189"/>
      <c r="N71" s="189"/>
      <c r="O71" s="189"/>
      <c r="P71" s="189"/>
      <c r="Q71" s="189"/>
      <c r="R71" s="189"/>
      <c r="S71" s="189"/>
      <c r="T71" s="189"/>
      <c r="U71" s="189" t="s">
        <v>88</v>
      </c>
      <c r="V71" s="189" t="s">
        <v>206</v>
      </c>
      <c r="W71" s="190">
        <v>435000</v>
      </c>
      <c r="X71" s="189"/>
      <c r="Y71" s="189"/>
      <c r="Z71" s="190"/>
      <c r="AA71" s="189"/>
      <c r="AB71" s="189"/>
      <c r="AC71" s="190"/>
      <c r="AD71" s="190"/>
      <c r="AE71" s="190"/>
      <c r="AF71" s="190"/>
      <c r="AG71" s="189"/>
      <c r="AH71" s="189"/>
      <c r="AI71" s="188" t="s">
        <v>426</v>
      </c>
    </row>
    <row r="72" spans="1:35" s="198" customFormat="1" ht="36.75" customHeight="1">
      <c r="A72" s="194"/>
      <c r="B72" s="194"/>
      <c r="C72" s="194"/>
      <c r="D72" s="194"/>
      <c r="E72" s="194"/>
      <c r="F72" s="195"/>
      <c r="G72" s="196">
        <f>SUM(G43:G71)</f>
        <v>31440003</v>
      </c>
      <c r="H72" s="196">
        <f>SUM(H43:H71)</f>
        <v>1654737.0000000002</v>
      </c>
      <c r="I72" s="196">
        <f>SUM(I43:I71)</f>
        <v>33094740</v>
      </c>
      <c r="J72" s="197"/>
      <c r="K72" s="197"/>
      <c r="L72" s="197"/>
      <c r="M72" s="197"/>
      <c r="N72" s="197"/>
      <c r="O72" s="197"/>
      <c r="P72" s="197"/>
      <c r="Q72" s="197"/>
      <c r="R72" s="197"/>
      <c r="S72" s="197"/>
      <c r="T72" s="197"/>
      <c r="U72" s="197"/>
      <c r="V72" s="197"/>
      <c r="W72" s="196">
        <f>SUM(W43:W71)</f>
        <v>6661540</v>
      </c>
      <c r="X72" s="196">
        <f t="shared" ref="X72:AI72" si="6">SUM(X43:X71)</f>
        <v>0</v>
      </c>
      <c r="Y72" s="196">
        <f t="shared" si="6"/>
        <v>0</v>
      </c>
      <c r="Z72" s="196">
        <f t="shared" si="6"/>
        <v>12432956</v>
      </c>
      <c r="AA72" s="196">
        <f t="shared" si="6"/>
        <v>0</v>
      </c>
      <c r="AB72" s="196">
        <f t="shared" si="6"/>
        <v>0</v>
      </c>
      <c r="AC72" s="196">
        <f t="shared" si="6"/>
        <v>14000244</v>
      </c>
      <c r="AD72" s="196"/>
      <c r="AE72" s="196"/>
      <c r="AF72" s="196"/>
      <c r="AG72" s="196">
        <f t="shared" si="6"/>
        <v>0</v>
      </c>
      <c r="AH72" s="196">
        <f t="shared" si="6"/>
        <v>0</v>
      </c>
      <c r="AI72" s="196">
        <f t="shared" si="6"/>
        <v>0</v>
      </c>
    </row>
    <row r="73" spans="1:35" ht="120">
      <c r="A73" s="199">
        <v>1</v>
      </c>
      <c r="B73" s="161" t="s">
        <v>183</v>
      </c>
      <c r="C73" s="161" t="s">
        <v>184</v>
      </c>
      <c r="D73" s="161" t="s">
        <v>427</v>
      </c>
      <c r="E73" s="161" t="s">
        <v>428</v>
      </c>
      <c r="F73" s="199" t="s">
        <v>205</v>
      </c>
      <c r="G73" s="200">
        <v>1704132.7999999998</v>
      </c>
      <c r="H73" s="201">
        <v>89691.200000000186</v>
      </c>
      <c r="I73" s="201">
        <v>1793824</v>
      </c>
      <c r="J73" s="160"/>
      <c r="K73" s="160"/>
      <c r="L73" s="160"/>
      <c r="M73" s="160"/>
      <c r="N73" s="160"/>
      <c r="O73" s="160"/>
      <c r="P73" s="160"/>
      <c r="Q73" s="160"/>
      <c r="R73" s="160"/>
      <c r="S73" s="160"/>
      <c r="T73" s="160"/>
      <c r="U73" s="161" t="s">
        <v>88</v>
      </c>
      <c r="V73" s="161" t="s">
        <v>206</v>
      </c>
      <c r="W73" s="202">
        <v>525000</v>
      </c>
      <c r="X73" s="161" t="s">
        <v>97</v>
      </c>
      <c r="Y73" s="161" t="s">
        <v>50</v>
      </c>
      <c r="Z73" s="202">
        <v>525000</v>
      </c>
      <c r="AA73" s="161" t="s">
        <v>97</v>
      </c>
      <c r="AB73" s="161" t="s">
        <v>212</v>
      </c>
      <c r="AC73" s="202">
        <v>743824</v>
      </c>
      <c r="AD73" s="202"/>
      <c r="AE73" s="202"/>
      <c r="AF73" s="202"/>
      <c r="AG73" s="160"/>
      <c r="AH73" s="160"/>
      <c r="AI73" s="199" t="s">
        <v>429</v>
      </c>
    </row>
    <row r="74" spans="1:35" ht="105">
      <c r="A74" s="199">
        <v>2</v>
      </c>
      <c r="B74" s="161" t="s">
        <v>183</v>
      </c>
      <c r="C74" s="161" t="s">
        <v>184</v>
      </c>
      <c r="D74" s="161" t="s">
        <v>430</v>
      </c>
      <c r="E74" s="161" t="s">
        <v>431</v>
      </c>
      <c r="F74" s="199" t="s">
        <v>205</v>
      </c>
      <c r="G74" s="200">
        <v>661008.1</v>
      </c>
      <c r="H74" s="201">
        <v>34789.900000000023</v>
      </c>
      <c r="I74" s="201">
        <v>695798</v>
      </c>
      <c r="J74" s="160"/>
      <c r="K74" s="160"/>
      <c r="L74" s="160"/>
      <c r="M74" s="160"/>
      <c r="N74" s="160"/>
      <c r="O74" s="160"/>
      <c r="P74" s="160"/>
      <c r="Q74" s="160"/>
      <c r="R74" s="160"/>
      <c r="S74" s="160"/>
      <c r="T74" s="160"/>
      <c r="U74" s="161" t="s">
        <v>88</v>
      </c>
      <c r="V74" s="161" t="s">
        <v>206</v>
      </c>
      <c r="W74" s="202">
        <v>210000</v>
      </c>
      <c r="X74" s="161" t="s">
        <v>97</v>
      </c>
      <c r="Y74" s="161" t="s">
        <v>88</v>
      </c>
      <c r="Z74" s="202">
        <v>485789</v>
      </c>
      <c r="AA74" s="161"/>
      <c r="AB74" s="161"/>
      <c r="AC74" s="202"/>
      <c r="AD74" s="202"/>
      <c r="AE74" s="202"/>
      <c r="AF74" s="202"/>
      <c r="AG74" s="160"/>
      <c r="AH74" s="160"/>
      <c r="AI74" s="199" t="s">
        <v>432</v>
      </c>
    </row>
    <row r="75" spans="1:35" ht="105">
      <c r="A75" s="199">
        <v>3</v>
      </c>
      <c r="B75" s="161" t="s">
        <v>183</v>
      </c>
      <c r="C75" s="161" t="s">
        <v>184</v>
      </c>
      <c r="D75" s="161" t="s">
        <v>433</v>
      </c>
      <c r="E75" s="161" t="s">
        <v>434</v>
      </c>
      <c r="F75" s="199" t="s">
        <v>435</v>
      </c>
      <c r="G75" s="200">
        <v>1001547</v>
      </c>
      <c r="H75" s="201">
        <v>52713</v>
      </c>
      <c r="I75" s="201">
        <v>1054260</v>
      </c>
      <c r="J75" s="160"/>
      <c r="K75" s="160"/>
      <c r="L75" s="160"/>
      <c r="M75" s="160"/>
      <c r="N75" s="160"/>
      <c r="O75" s="160"/>
      <c r="P75" s="160"/>
      <c r="Q75" s="160"/>
      <c r="R75" s="160"/>
      <c r="S75" s="160"/>
      <c r="T75" s="160"/>
      <c r="U75" s="161" t="s">
        <v>88</v>
      </c>
      <c r="V75" s="161" t="s">
        <v>206</v>
      </c>
      <c r="W75" s="202">
        <v>420000</v>
      </c>
      <c r="X75" s="161" t="s">
        <v>97</v>
      </c>
      <c r="Y75" s="161" t="s">
        <v>88</v>
      </c>
      <c r="Z75" s="202">
        <v>634260</v>
      </c>
      <c r="AA75" s="161"/>
      <c r="AB75" s="161"/>
      <c r="AC75" s="202"/>
      <c r="AD75" s="202"/>
      <c r="AE75" s="202"/>
      <c r="AF75" s="202"/>
      <c r="AG75" s="160"/>
      <c r="AH75" s="160"/>
      <c r="AI75" s="199" t="s">
        <v>436</v>
      </c>
    </row>
    <row r="76" spans="1:35" ht="135">
      <c r="A76" s="199">
        <v>4</v>
      </c>
      <c r="B76" s="161" t="s">
        <v>183</v>
      </c>
      <c r="C76" s="161" t="s">
        <v>184</v>
      </c>
      <c r="D76" s="161" t="s">
        <v>437</v>
      </c>
      <c r="E76" s="161" t="s">
        <v>438</v>
      </c>
      <c r="F76" s="199" t="s">
        <v>439</v>
      </c>
      <c r="G76" s="200">
        <v>1187500</v>
      </c>
      <c r="H76" s="201">
        <v>62500</v>
      </c>
      <c r="I76" s="201">
        <v>1250000</v>
      </c>
      <c r="J76" s="160"/>
      <c r="K76" s="160"/>
      <c r="L76" s="160"/>
      <c r="M76" s="160"/>
      <c r="N76" s="160"/>
      <c r="O76" s="160"/>
      <c r="P76" s="160"/>
      <c r="Q76" s="160"/>
      <c r="R76" s="160"/>
      <c r="S76" s="160"/>
      <c r="T76" s="160"/>
      <c r="U76" s="161" t="s">
        <v>245</v>
      </c>
      <c r="V76" s="161" t="s">
        <v>217</v>
      </c>
      <c r="W76" s="202">
        <v>357000</v>
      </c>
      <c r="X76" s="161" t="s">
        <v>97</v>
      </c>
      <c r="Y76" s="161" t="s">
        <v>50</v>
      </c>
      <c r="Z76" s="202">
        <v>357000</v>
      </c>
      <c r="AA76" s="161" t="s">
        <v>97</v>
      </c>
      <c r="AB76" s="161" t="s">
        <v>212</v>
      </c>
      <c r="AC76" s="202">
        <v>536000</v>
      </c>
      <c r="AD76" s="202"/>
      <c r="AE76" s="202"/>
      <c r="AF76" s="202"/>
      <c r="AG76" s="160"/>
      <c r="AH76" s="160"/>
      <c r="AI76" s="199" t="s">
        <v>440</v>
      </c>
    </row>
    <row r="77" spans="1:35" ht="105">
      <c r="A77" s="199">
        <v>5</v>
      </c>
      <c r="B77" s="161" t="s">
        <v>183</v>
      </c>
      <c r="C77" s="161" t="s">
        <v>184</v>
      </c>
      <c r="D77" s="161" t="s">
        <v>441</v>
      </c>
      <c r="E77" s="161" t="s">
        <v>442</v>
      </c>
      <c r="F77" s="199" t="s">
        <v>415</v>
      </c>
      <c r="G77" s="200">
        <v>522500</v>
      </c>
      <c r="H77" s="201">
        <v>27500</v>
      </c>
      <c r="I77" s="201">
        <v>550000</v>
      </c>
      <c r="J77" s="160"/>
      <c r="K77" s="160"/>
      <c r="L77" s="160"/>
      <c r="M77" s="160"/>
      <c r="N77" s="160"/>
      <c r="O77" s="160"/>
      <c r="P77" s="160"/>
      <c r="Q77" s="160"/>
      <c r="R77" s="160"/>
      <c r="S77" s="160"/>
      <c r="T77" s="160"/>
      <c r="U77" s="161" t="s">
        <v>245</v>
      </c>
      <c r="V77" s="161" t="s">
        <v>217</v>
      </c>
      <c r="W77" s="202">
        <v>315000</v>
      </c>
      <c r="X77" s="161" t="s">
        <v>97</v>
      </c>
      <c r="Y77" s="161" t="s">
        <v>212</v>
      </c>
      <c r="Z77" s="202">
        <v>235000</v>
      </c>
      <c r="AA77" s="161"/>
      <c r="AB77" s="161"/>
      <c r="AC77" s="202"/>
      <c r="AD77" s="202"/>
      <c r="AE77" s="202"/>
      <c r="AF77" s="202"/>
      <c r="AG77" s="160"/>
      <c r="AH77" s="160"/>
      <c r="AI77" s="199" t="s">
        <v>443</v>
      </c>
    </row>
    <row r="78" spans="1:35" ht="135">
      <c r="A78" s="199">
        <v>6</v>
      </c>
      <c r="B78" s="161" t="s">
        <v>183</v>
      </c>
      <c r="C78" s="161" t="s">
        <v>184</v>
      </c>
      <c r="D78" s="161" t="s">
        <v>444</v>
      </c>
      <c r="E78" s="161" t="s">
        <v>445</v>
      </c>
      <c r="F78" s="199" t="s">
        <v>293</v>
      </c>
      <c r="G78" s="200">
        <v>950000</v>
      </c>
      <c r="H78" s="201">
        <v>50000</v>
      </c>
      <c r="I78" s="201">
        <v>1000000</v>
      </c>
      <c r="J78" s="160"/>
      <c r="K78" s="160"/>
      <c r="L78" s="160"/>
      <c r="M78" s="160"/>
      <c r="N78" s="160"/>
      <c r="O78" s="160"/>
      <c r="P78" s="160"/>
      <c r="Q78" s="160"/>
      <c r="R78" s="160"/>
      <c r="S78" s="160"/>
      <c r="T78" s="160"/>
      <c r="U78" s="161" t="s">
        <v>245</v>
      </c>
      <c r="V78" s="161" t="s">
        <v>217</v>
      </c>
      <c r="W78" s="202">
        <v>210000</v>
      </c>
      <c r="X78" s="161" t="s">
        <v>97</v>
      </c>
      <c r="Y78" s="161" t="s">
        <v>50</v>
      </c>
      <c r="Z78" s="202">
        <v>210000</v>
      </c>
      <c r="AA78" s="161" t="s">
        <v>97</v>
      </c>
      <c r="AB78" s="161" t="s">
        <v>88</v>
      </c>
      <c r="AC78" s="202">
        <v>580000</v>
      </c>
      <c r="AD78" s="202"/>
      <c r="AE78" s="202"/>
      <c r="AF78" s="202"/>
      <c r="AG78" s="160"/>
      <c r="AH78" s="160"/>
      <c r="AI78" s="199" t="s">
        <v>446</v>
      </c>
    </row>
    <row r="79" spans="1:35" ht="135">
      <c r="A79" s="199">
        <v>7</v>
      </c>
      <c r="B79" s="161" t="s">
        <v>183</v>
      </c>
      <c r="C79" s="161" t="s">
        <v>184</v>
      </c>
      <c r="D79" s="161" t="s">
        <v>447</v>
      </c>
      <c r="E79" s="161" t="s">
        <v>448</v>
      </c>
      <c r="F79" s="199" t="s">
        <v>244</v>
      </c>
      <c r="G79" s="200">
        <v>950000</v>
      </c>
      <c r="H79" s="201">
        <v>50000</v>
      </c>
      <c r="I79" s="201">
        <v>1000000</v>
      </c>
      <c r="J79" s="160"/>
      <c r="K79" s="160"/>
      <c r="L79" s="160"/>
      <c r="M79" s="160"/>
      <c r="N79" s="160"/>
      <c r="O79" s="160"/>
      <c r="P79" s="160"/>
      <c r="Q79" s="160"/>
      <c r="R79" s="160"/>
      <c r="S79" s="160"/>
      <c r="T79" s="160"/>
      <c r="U79" s="161" t="s">
        <v>245</v>
      </c>
      <c r="V79" s="161" t="s">
        <v>51</v>
      </c>
      <c r="W79" s="202">
        <v>600000</v>
      </c>
      <c r="X79" s="161" t="s">
        <v>97</v>
      </c>
      <c r="Y79" s="161" t="s">
        <v>50</v>
      </c>
      <c r="Z79" s="202">
        <v>400000</v>
      </c>
      <c r="AA79" s="161"/>
      <c r="AB79" s="161"/>
      <c r="AC79" s="202"/>
      <c r="AD79" s="202"/>
      <c r="AE79" s="202"/>
      <c r="AF79" s="202"/>
      <c r="AG79" s="160"/>
      <c r="AH79" s="160"/>
      <c r="AI79" s="199" t="s">
        <v>449</v>
      </c>
    </row>
    <row r="80" spans="1:35" ht="120">
      <c r="A80" s="199">
        <v>8</v>
      </c>
      <c r="B80" s="161" t="s">
        <v>183</v>
      </c>
      <c r="C80" s="161" t="s">
        <v>184</v>
      </c>
      <c r="D80" s="161" t="s">
        <v>450</v>
      </c>
      <c r="E80" s="161" t="s">
        <v>451</v>
      </c>
      <c r="F80" s="199" t="s">
        <v>322</v>
      </c>
      <c r="G80" s="200">
        <v>1457119</v>
      </c>
      <c r="H80" s="201">
        <v>76691</v>
      </c>
      <c r="I80" s="201">
        <v>1533810</v>
      </c>
      <c r="J80" s="160"/>
      <c r="K80" s="160"/>
      <c r="L80" s="160"/>
      <c r="M80" s="160"/>
      <c r="N80" s="160"/>
      <c r="O80" s="160"/>
      <c r="P80" s="160"/>
      <c r="Q80" s="160"/>
      <c r="R80" s="160"/>
      <c r="S80" s="160"/>
      <c r="T80" s="160"/>
      <c r="U80" s="161" t="s">
        <v>245</v>
      </c>
      <c r="V80" s="161" t="s">
        <v>217</v>
      </c>
      <c r="W80" s="202">
        <v>500000</v>
      </c>
      <c r="X80" s="161" t="s">
        <v>97</v>
      </c>
      <c r="Y80" s="161" t="s">
        <v>50</v>
      </c>
      <c r="Z80" s="202">
        <v>500000</v>
      </c>
      <c r="AA80" s="161" t="s">
        <v>97</v>
      </c>
      <c r="AB80" s="161" t="s">
        <v>212</v>
      </c>
      <c r="AC80" s="202">
        <v>533810</v>
      </c>
      <c r="AD80" s="202"/>
      <c r="AE80" s="202"/>
      <c r="AF80" s="202"/>
      <c r="AG80" s="160"/>
      <c r="AH80" s="160"/>
      <c r="AI80" s="199" t="s">
        <v>452</v>
      </c>
    </row>
    <row r="81" spans="1:35" ht="49.5" customHeight="1">
      <c r="A81" s="162"/>
      <c r="B81" s="162"/>
      <c r="C81" s="162"/>
      <c r="D81" s="162"/>
      <c r="E81" s="162"/>
      <c r="F81" s="143"/>
      <c r="G81" s="203">
        <f>SUM(G73:G80)</f>
        <v>8433806.9000000004</v>
      </c>
      <c r="H81" s="203">
        <f>SUM(H73:H80)</f>
        <v>443885.10000000021</v>
      </c>
      <c r="I81" s="203">
        <f>SUM(I73:I80)</f>
        <v>8877692</v>
      </c>
      <c r="J81" s="203"/>
      <c r="K81" s="203"/>
      <c r="L81" s="203"/>
      <c r="M81" s="203"/>
      <c r="N81" s="203"/>
      <c r="O81" s="203"/>
      <c r="P81" s="203"/>
      <c r="Q81" s="203"/>
      <c r="R81" s="203"/>
      <c r="S81" s="203"/>
      <c r="T81" s="203"/>
      <c r="U81" s="203"/>
      <c r="V81" s="203"/>
      <c r="W81" s="203">
        <f>SUM(W73:W80)</f>
        <v>3137000</v>
      </c>
      <c r="X81" s="203"/>
      <c r="Y81" s="203"/>
      <c r="Z81" s="203">
        <f>SUM(Z73:Z80)</f>
        <v>3347049</v>
      </c>
      <c r="AA81" s="203"/>
      <c r="AB81" s="203"/>
      <c r="AC81" s="203">
        <f>SUM(AC73:AC80)</f>
        <v>2393634</v>
      </c>
      <c r="AD81" s="203"/>
      <c r="AE81" s="203"/>
      <c r="AF81" s="203"/>
      <c r="AG81" s="203"/>
      <c r="AH81" s="203"/>
      <c r="AI81" s="204"/>
    </row>
    <row r="82" spans="1:35" s="191" customFormat="1" ht="135">
      <c r="A82" s="205">
        <v>1</v>
      </c>
      <c r="B82" s="148" t="s">
        <v>380</v>
      </c>
      <c r="C82" s="148" t="s">
        <v>453</v>
      </c>
      <c r="D82" s="206" t="s">
        <v>454</v>
      </c>
      <c r="E82" s="147" t="s">
        <v>455</v>
      </c>
      <c r="F82" s="147" t="s">
        <v>301</v>
      </c>
      <c r="G82" s="183">
        <v>221455</v>
      </c>
      <c r="H82" s="183">
        <v>11655</v>
      </c>
      <c r="I82" s="183">
        <v>233110</v>
      </c>
      <c r="J82" s="184"/>
      <c r="K82" s="184"/>
      <c r="L82" s="184"/>
      <c r="M82" s="184"/>
      <c r="N82" s="184"/>
      <c r="O82" s="184"/>
      <c r="P82" s="184"/>
      <c r="Q82" s="184"/>
      <c r="R82" s="184"/>
      <c r="S82" s="184"/>
      <c r="T82" s="184"/>
      <c r="U82" s="184"/>
      <c r="V82" s="184"/>
      <c r="W82" s="184"/>
      <c r="X82" s="184"/>
      <c r="Y82" s="184"/>
      <c r="Z82" s="207"/>
      <c r="AA82" s="184"/>
      <c r="AB82" s="184"/>
      <c r="AC82" s="207"/>
      <c r="AD82" s="184" t="s">
        <v>88</v>
      </c>
      <c r="AE82" s="184" t="s">
        <v>206</v>
      </c>
      <c r="AF82" s="207">
        <v>233110</v>
      </c>
      <c r="AG82" s="181" t="s">
        <v>188</v>
      </c>
      <c r="AH82" s="184"/>
      <c r="AI82" s="147" t="s">
        <v>456</v>
      </c>
    </row>
    <row r="83" spans="1:35" s="191" customFormat="1" ht="105">
      <c r="A83" s="205">
        <v>2</v>
      </c>
      <c r="B83" s="147" t="s">
        <v>183</v>
      </c>
      <c r="C83" s="147" t="s">
        <v>184</v>
      </c>
      <c r="D83" s="206" t="s">
        <v>457</v>
      </c>
      <c r="E83" s="147" t="s">
        <v>458</v>
      </c>
      <c r="F83" s="147" t="s">
        <v>297</v>
      </c>
      <c r="G83" s="183">
        <v>605080</v>
      </c>
      <c r="H83" s="183">
        <v>31846</v>
      </c>
      <c r="I83" s="183">
        <v>636926</v>
      </c>
      <c r="J83" s="184"/>
      <c r="K83" s="184"/>
      <c r="L83" s="184"/>
      <c r="M83" s="184"/>
      <c r="N83" s="184"/>
      <c r="O83" s="184"/>
      <c r="P83" s="184"/>
      <c r="Q83" s="184"/>
      <c r="R83" s="184"/>
      <c r="S83" s="184"/>
      <c r="T83" s="184"/>
      <c r="U83" s="184"/>
      <c r="V83" s="184"/>
      <c r="W83" s="184"/>
      <c r="X83" s="184"/>
      <c r="Y83" s="184"/>
      <c r="Z83" s="184"/>
      <c r="AA83" s="184" t="s">
        <v>88</v>
      </c>
      <c r="AB83" s="184" t="s">
        <v>206</v>
      </c>
      <c r="AC83" s="207">
        <v>636926</v>
      </c>
      <c r="AD83" s="184"/>
      <c r="AE83" s="184"/>
      <c r="AF83" s="207"/>
      <c r="AG83" s="181" t="s">
        <v>188</v>
      </c>
      <c r="AH83" s="184"/>
      <c r="AI83" s="147" t="s">
        <v>459</v>
      </c>
    </row>
    <row r="84" spans="1:35" s="191" customFormat="1" ht="120">
      <c r="A84" s="205">
        <v>3</v>
      </c>
      <c r="B84" s="147" t="s">
        <v>183</v>
      </c>
      <c r="C84" s="147" t="s">
        <v>184</v>
      </c>
      <c r="D84" s="147" t="s">
        <v>460</v>
      </c>
      <c r="E84" s="147" t="s">
        <v>461</v>
      </c>
      <c r="F84" s="147" t="s">
        <v>205</v>
      </c>
      <c r="G84" s="183">
        <v>720165</v>
      </c>
      <c r="H84" s="183">
        <v>37903</v>
      </c>
      <c r="I84" s="183">
        <v>758068</v>
      </c>
      <c r="J84" s="184"/>
      <c r="K84" s="184"/>
      <c r="L84" s="184"/>
      <c r="M84" s="184"/>
      <c r="N84" s="184"/>
      <c r="O84" s="184"/>
      <c r="P84" s="184"/>
      <c r="Q84" s="184"/>
      <c r="R84" s="184"/>
      <c r="S84" s="184"/>
      <c r="T84" s="184"/>
      <c r="U84" s="184"/>
      <c r="V84" s="184"/>
      <c r="W84" s="184"/>
      <c r="X84" s="184"/>
      <c r="Y84" s="184"/>
      <c r="Z84" s="207"/>
      <c r="AA84" s="184" t="s">
        <v>88</v>
      </c>
      <c r="AB84" s="184" t="s">
        <v>206</v>
      </c>
      <c r="AC84" s="207">
        <v>400000</v>
      </c>
      <c r="AD84" s="184" t="s">
        <v>284</v>
      </c>
      <c r="AE84" s="184" t="s">
        <v>211</v>
      </c>
      <c r="AF84" s="207">
        <v>358068</v>
      </c>
      <c r="AG84" s="181" t="s">
        <v>188</v>
      </c>
      <c r="AH84" s="184"/>
      <c r="AI84" s="147" t="s">
        <v>462</v>
      </c>
    </row>
    <row r="85" spans="1:35" s="191" customFormat="1" ht="105">
      <c r="A85" s="205">
        <v>4</v>
      </c>
      <c r="B85" s="147" t="s">
        <v>183</v>
      </c>
      <c r="C85" s="147" t="s">
        <v>184</v>
      </c>
      <c r="D85" s="147" t="s">
        <v>463</v>
      </c>
      <c r="E85" s="147" t="s">
        <v>464</v>
      </c>
      <c r="F85" s="147" t="s">
        <v>465</v>
      </c>
      <c r="G85" s="183">
        <v>531690</v>
      </c>
      <c r="H85" s="183">
        <v>27984</v>
      </c>
      <c r="I85" s="183">
        <v>559674</v>
      </c>
      <c r="J85" s="184"/>
      <c r="K85" s="184"/>
      <c r="L85" s="184"/>
      <c r="M85" s="184"/>
      <c r="N85" s="184"/>
      <c r="O85" s="184"/>
      <c r="P85" s="184"/>
      <c r="Q85" s="184"/>
      <c r="R85" s="184"/>
      <c r="S85" s="184"/>
      <c r="T85" s="184"/>
      <c r="U85" s="184"/>
      <c r="V85" s="184"/>
      <c r="W85" s="184"/>
      <c r="X85" s="184"/>
      <c r="Y85" s="184"/>
      <c r="Z85" s="207"/>
      <c r="AA85" s="184" t="s">
        <v>88</v>
      </c>
      <c r="AB85" s="184" t="s">
        <v>206</v>
      </c>
      <c r="AC85" s="207" t="s">
        <v>466</v>
      </c>
      <c r="AD85" s="184"/>
      <c r="AE85" s="184"/>
      <c r="AF85" s="207"/>
      <c r="AG85" s="181" t="s">
        <v>188</v>
      </c>
      <c r="AH85" s="184"/>
      <c r="AI85" s="147" t="s">
        <v>467</v>
      </c>
    </row>
    <row r="86" spans="1:35" s="191" customFormat="1" ht="165">
      <c r="A86" s="205">
        <v>5</v>
      </c>
      <c r="B86" s="147" t="s">
        <v>363</v>
      </c>
      <c r="C86" s="147" t="s">
        <v>468</v>
      </c>
      <c r="D86" s="147" t="s">
        <v>469</v>
      </c>
      <c r="E86" s="147" t="s">
        <v>470</v>
      </c>
      <c r="F86" s="147" t="s">
        <v>471</v>
      </c>
      <c r="G86" s="183">
        <v>119988</v>
      </c>
      <c r="H86" s="183">
        <v>6315</v>
      </c>
      <c r="I86" s="183">
        <v>126303</v>
      </c>
      <c r="J86" s="184"/>
      <c r="K86" s="184"/>
      <c r="L86" s="184"/>
      <c r="M86" s="184"/>
      <c r="N86" s="184"/>
      <c r="O86" s="184"/>
      <c r="P86" s="184"/>
      <c r="Q86" s="184"/>
      <c r="R86" s="184"/>
      <c r="S86" s="184"/>
      <c r="T86" s="184"/>
      <c r="U86" s="184"/>
      <c r="V86" s="184"/>
      <c r="W86" s="184"/>
      <c r="X86" s="184" t="s">
        <v>284</v>
      </c>
      <c r="Y86" s="184" t="s">
        <v>174</v>
      </c>
      <c r="Z86" s="207">
        <v>126303</v>
      </c>
      <c r="AA86" s="184"/>
      <c r="AB86" s="184"/>
      <c r="AC86" s="207"/>
      <c r="AD86" s="184"/>
      <c r="AE86" s="184"/>
      <c r="AF86" s="207"/>
      <c r="AG86" s="181" t="s">
        <v>188</v>
      </c>
      <c r="AH86" s="184"/>
      <c r="AI86" s="147" t="s">
        <v>472</v>
      </c>
    </row>
    <row r="87" spans="1:35" s="191" customFormat="1" ht="165">
      <c r="A87" s="205">
        <v>6</v>
      </c>
      <c r="B87" s="148" t="s">
        <v>473</v>
      </c>
      <c r="C87" s="148" t="s">
        <v>474</v>
      </c>
      <c r="D87" s="147" t="s">
        <v>475</v>
      </c>
      <c r="E87" s="147" t="s">
        <v>476</v>
      </c>
      <c r="F87" s="147" t="s">
        <v>477</v>
      </c>
      <c r="G87" s="183">
        <v>53674</v>
      </c>
      <c r="H87" s="183">
        <v>2825</v>
      </c>
      <c r="I87" s="183">
        <v>56499</v>
      </c>
      <c r="J87" s="184"/>
      <c r="K87" s="184"/>
      <c r="L87" s="184"/>
      <c r="M87" s="184"/>
      <c r="N87" s="184"/>
      <c r="O87" s="184"/>
      <c r="P87" s="184"/>
      <c r="Q87" s="184"/>
      <c r="R87" s="184"/>
      <c r="S87" s="184"/>
      <c r="T87" s="184"/>
      <c r="U87" s="184"/>
      <c r="V87" s="184"/>
      <c r="W87" s="184"/>
      <c r="X87" s="184" t="s">
        <v>88</v>
      </c>
      <c r="Y87" s="184" t="s">
        <v>245</v>
      </c>
      <c r="Z87" s="207" t="s">
        <v>478</v>
      </c>
      <c r="AA87" s="184"/>
      <c r="AB87" s="184"/>
      <c r="AC87" s="207"/>
      <c r="AD87" s="184"/>
      <c r="AE87" s="184"/>
      <c r="AF87" s="207"/>
      <c r="AG87" s="181" t="s">
        <v>188</v>
      </c>
      <c r="AH87" s="184"/>
      <c r="AI87" s="147" t="s">
        <v>479</v>
      </c>
    </row>
    <row r="88" spans="1:35" s="191" customFormat="1" ht="120">
      <c r="A88" s="205">
        <v>7</v>
      </c>
      <c r="B88" s="147" t="s">
        <v>263</v>
      </c>
      <c r="C88" s="147" t="s">
        <v>319</v>
      </c>
      <c r="D88" s="147" t="s">
        <v>480</v>
      </c>
      <c r="E88" s="147" t="s">
        <v>481</v>
      </c>
      <c r="F88" s="147" t="s">
        <v>482</v>
      </c>
      <c r="G88" s="183">
        <v>140091</v>
      </c>
      <c r="H88" s="183">
        <v>7373</v>
      </c>
      <c r="I88" s="183">
        <v>147464</v>
      </c>
      <c r="J88" s="184"/>
      <c r="K88" s="184"/>
      <c r="L88" s="184"/>
      <c r="M88" s="184"/>
      <c r="N88" s="184"/>
      <c r="O88" s="184"/>
      <c r="P88" s="184"/>
      <c r="Q88" s="184"/>
      <c r="R88" s="184"/>
      <c r="S88" s="184"/>
      <c r="T88" s="184"/>
      <c r="U88" s="184"/>
      <c r="V88" s="184"/>
      <c r="W88" s="184"/>
      <c r="X88" s="184" t="s">
        <v>88</v>
      </c>
      <c r="Y88" s="184" t="s">
        <v>245</v>
      </c>
      <c r="Z88" s="207">
        <v>147464</v>
      </c>
      <c r="AA88" s="184"/>
      <c r="AB88" s="184"/>
      <c r="AC88" s="207"/>
      <c r="AD88" s="184"/>
      <c r="AE88" s="184"/>
      <c r="AF88" s="207"/>
      <c r="AG88" s="181" t="s">
        <v>188</v>
      </c>
      <c r="AH88" s="184"/>
      <c r="AI88" s="147" t="s">
        <v>483</v>
      </c>
    </row>
    <row r="89" spans="1:35" s="191" customFormat="1" ht="120">
      <c r="A89" s="205">
        <v>8</v>
      </c>
      <c r="B89" s="147" t="s">
        <v>183</v>
      </c>
      <c r="C89" s="147" t="s">
        <v>184</v>
      </c>
      <c r="D89" s="147" t="s">
        <v>484</v>
      </c>
      <c r="E89" s="147" t="s">
        <v>485</v>
      </c>
      <c r="F89" s="147" t="s">
        <v>313</v>
      </c>
      <c r="G89" s="183">
        <v>934228</v>
      </c>
      <c r="H89" s="183">
        <v>49170</v>
      </c>
      <c r="I89" s="183">
        <v>983398</v>
      </c>
      <c r="J89" s="184"/>
      <c r="K89" s="184"/>
      <c r="L89" s="184"/>
      <c r="M89" s="184"/>
      <c r="N89" s="184"/>
      <c r="O89" s="184"/>
      <c r="P89" s="184"/>
      <c r="Q89" s="184"/>
      <c r="R89" s="184"/>
      <c r="S89" s="184"/>
      <c r="T89" s="184"/>
      <c r="U89" s="184"/>
      <c r="V89" s="184"/>
      <c r="W89" s="184"/>
      <c r="X89" s="184" t="s">
        <v>88</v>
      </c>
      <c r="Y89" s="184" t="s">
        <v>206</v>
      </c>
      <c r="Z89" s="207">
        <v>500000</v>
      </c>
      <c r="AA89" s="184" t="s">
        <v>284</v>
      </c>
      <c r="AB89" s="184" t="s">
        <v>211</v>
      </c>
      <c r="AC89" s="207">
        <v>483398</v>
      </c>
      <c r="AD89" s="184"/>
      <c r="AE89" s="184"/>
      <c r="AF89" s="207"/>
      <c r="AG89" s="181" t="s">
        <v>188</v>
      </c>
      <c r="AH89" s="184"/>
      <c r="AI89" s="147" t="s">
        <v>486</v>
      </c>
    </row>
    <row r="90" spans="1:35" s="191" customFormat="1" ht="150">
      <c r="A90" s="205">
        <v>9</v>
      </c>
      <c r="B90" s="147" t="s">
        <v>263</v>
      </c>
      <c r="C90" s="147" t="s">
        <v>264</v>
      </c>
      <c r="D90" s="147" t="s">
        <v>487</v>
      </c>
      <c r="E90" s="147" t="s">
        <v>488</v>
      </c>
      <c r="F90" s="147" t="s">
        <v>192</v>
      </c>
      <c r="G90" s="183">
        <v>326453</v>
      </c>
      <c r="H90" s="183">
        <v>17182</v>
      </c>
      <c r="I90" s="183">
        <v>343635</v>
      </c>
      <c r="J90" s="184"/>
      <c r="K90" s="184"/>
      <c r="L90" s="184"/>
      <c r="M90" s="184"/>
      <c r="N90" s="184"/>
      <c r="O90" s="184"/>
      <c r="P90" s="184"/>
      <c r="Q90" s="184"/>
      <c r="R90" s="184"/>
      <c r="S90" s="184"/>
      <c r="T90" s="184"/>
      <c r="U90" s="184"/>
      <c r="V90" s="184"/>
      <c r="W90" s="184"/>
      <c r="X90" s="184"/>
      <c r="Y90" s="184"/>
      <c r="Z90" s="207"/>
      <c r="AA90" s="184" t="s">
        <v>88</v>
      </c>
      <c r="AB90" s="184" t="s">
        <v>217</v>
      </c>
      <c r="AC90" s="207" t="s">
        <v>489</v>
      </c>
      <c r="AD90" s="184"/>
      <c r="AE90" s="184"/>
      <c r="AF90" s="207"/>
      <c r="AG90" s="181" t="s">
        <v>188</v>
      </c>
      <c r="AH90" s="184"/>
      <c r="AI90" s="147" t="s">
        <v>490</v>
      </c>
    </row>
    <row r="91" spans="1:35" s="191" customFormat="1" ht="90">
      <c r="A91" s="205">
        <v>10</v>
      </c>
      <c r="B91" s="147" t="s">
        <v>183</v>
      </c>
      <c r="C91" s="147" t="s">
        <v>224</v>
      </c>
      <c r="D91" s="147" t="s">
        <v>491</v>
      </c>
      <c r="E91" s="147" t="s">
        <v>492</v>
      </c>
      <c r="F91" s="147" t="s">
        <v>322</v>
      </c>
      <c r="G91" s="183">
        <v>2850000</v>
      </c>
      <c r="H91" s="183">
        <v>150000</v>
      </c>
      <c r="I91" s="183">
        <v>3000000</v>
      </c>
      <c r="J91" s="184"/>
      <c r="K91" s="184"/>
      <c r="L91" s="184"/>
      <c r="M91" s="184"/>
      <c r="N91" s="184"/>
      <c r="O91" s="184"/>
      <c r="P91" s="184"/>
      <c r="Q91" s="184"/>
      <c r="R91" s="184"/>
      <c r="S91" s="184"/>
      <c r="T91" s="184"/>
      <c r="U91" s="184"/>
      <c r="V91" s="184"/>
      <c r="W91" s="184"/>
      <c r="X91" s="184" t="s">
        <v>88</v>
      </c>
      <c r="Y91" s="184" t="s">
        <v>206</v>
      </c>
      <c r="Z91" s="207">
        <v>300000</v>
      </c>
      <c r="AA91" s="184" t="s">
        <v>284</v>
      </c>
      <c r="AB91" s="184" t="s">
        <v>174</v>
      </c>
      <c r="AC91" s="207">
        <v>700000</v>
      </c>
      <c r="AD91" s="184" t="s">
        <v>88</v>
      </c>
      <c r="AE91" s="184" t="s">
        <v>206</v>
      </c>
      <c r="AF91" s="207">
        <v>2000000</v>
      </c>
      <c r="AG91" s="181" t="s">
        <v>188</v>
      </c>
      <c r="AH91" s="184"/>
      <c r="AI91" s="147" t="s">
        <v>493</v>
      </c>
    </row>
    <row r="92" spans="1:35" s="191" customFormat="1" ht="120">
      <c r="A92" s="205">
        <v>11</v>
      </c>
      <c r="B92" s="148" t="s">
        <v>494</v>
      </c>
      <c r="C92" s="148" t="s">
        <v>495</v>
      </c>
      <c r="D92" s="147" t="s">
        <v>496</v>
      </c>
      <c r="E92" s="147" t="s">
        <v>497</v>
      </c>
      <c r="F92" s="147" t="s">
        <v>205</v>
      </c>
      <c r="G92" s="183">
        <v>249850</v>
      </c>
      <c r="H92" s="183">
        <v>13150</v>
      </c>
      <c r="I92" s="183">
        <v>263000</v>
      </c>
      <c r="J92" s="184"/>
      <c r="K92" s="184"/>
      <c r="L92" s="184"/>
      <c r="M92" s="184"/>
      <c r="N92" s="184"/>
      <c r="O92" s="184"/>
      <c r="P92" s="184"/>
      <c r="Q92" s="184"/>
      <c r="R92" s="184"/>
      <c r="S92" s="184"/>
      <c r="T92" s="184"/>
      <c r="U92" s="184"/>
      <c r="V92" s="184"/>
      <c r="W92" s="184"/>
      <c r="X92" s="184"/>
      <c r="Y92" s="184"/>
      <c r="Z92" s="207"/>
      <c r="AA92" s="184"/>
      <c r="AB92" s="184"/>
      <c r="AC92" s="207"/>
      <c r="AD92" s="184" t="s">
        <v>88</v>
      </c>
      <c r="AE92" s="184" t="s">
        <v>217</v>
      </c>
      <c r="AF92" s="207">
        <v>263000</v>
      </c>
      <c r="AG92" s="181" t="s">
        <v>188</v>
      </c>
      <c r="AH92" s="184"/>
      <c r="AI92" s="147" t="s">
        <v>498</v>
      </c>
    </row>
    <row r="93" spans="1:35" s="191" customFormat="1" ht="105">
      <c r="A93" s="205">
        <v>12</v>
      </c>
      <c r="B93" s="147" t="s">
        <v>183</v>
      </c>
      <c r="C93" s="147" t="s">
        <v>184</v>
      </c>
      <c r="D93" s="147" t="s">
        <v>499</v>
      </c>
      <c r="E93" s="147" t="s">
        <v>500</v>
      </c>
      <c r="F93" s="147" t="s">
        <v>297</v>
      </c>
      <c r="G93" s="183">
        <v>866088</v>
      </c>
      <c r="H93" s="183">
        <v>45584</v>
      </c>
      <c r="I93" s="183">
        <v>911672</v>
      </c>
      <c r="J93" s="184"/>
      <c r="K93" s="184"/>
      <c r="L93" s="184"/>
      <c r="M93" s="184"/>
      <c r="N93" s="184"/>
      <c r="O93" s="184"/>
      <c r="P93" s="184"/>
      <c r="Q93" s="184"/>
      <c r="R93" s="184"/>
      <c r="S93" s="184"/>
      <c r="T93" s="184"/>
      <c r="U93" s="184"/>
      <c r="V93" s="184"/>
      <c r="W93" s="184"/>
      <c r="X93" s="184"/>
      <c r="Y93" s="184"/>
      <c r="Z93" s="207"/>
      <c r="AA93" s="184" t="s">
        <v>88</v>
      </c>
      <c r="AB93" s="184" t="s">
        <v>245</v>
      </c>
      <c r="AC93" s="207">
        <v>400000</v>
      </c>
      <c r="AD93" s="184" t="s">
        <v>284</v>
      </c>
      <c r="AE93" s="184" t="s">
        <v>174</v>
      </c>
      <c r="AF93" s="207">
        <v>511672</v>
      </c>
      <c r="AG93" s="181" t="s">
        <v>188</v>
      </c>
      <c r="AH93" s="184"/>
      <c r="AI93" s="147" t="s">
        <v>501</v>
      </c>
    </row>
    <row r="94" spans="1:35" s="191" customFormat="1" ht="75">
      <c r="A94" s="205">
        <v>13</v>
      </c>
      <c r="B94" s="147" t="s">
        <v>183</v>
      </c>
      <c r="C94" s="147" t="s">
        <v>224</v>
      </c>
      <c r="D94" s="147" t="s">
        <v>502</v>
      </c>
      <c r="E94" s="147" t="s">
        <v>503</v>
      </c>
      <c r="F94" s="147" t="s">
        <v>297</v>
      </c>
      <c r="G94" s="183">
        <v>283418</v>
      </c>
      <c r="H94" s="183">
        <v>14917</v>
      </c>
      <c r="I94" s="183">
        <v>298335</v>
      </c>
      <c r="J94" s="184"/>
      <c r="K94" s="184"/>
      <c r="L94" s="184"/>
      <c r="M94" s="184"/>
      <c r="N94" s="184"/>
      <c r="O94" s="184"/>
      <c r="P94" s="184"/>
      <c r="Q94" s="184"/>
      <c r="R94" s="184"/>
      <c r="S94" s="184"/>
      <c r="T94" s="184"/>
      <c r="U94" s="184"/>
      <c r="V94" s="184"/>
      <c r="W94" s="184"/>
      <c r="X94" s="184"/>
      <c r="Y94" s="184"/>
      <c r="Z94" s="207"/>
      <c r="AA94" s="184" t="s">
        <v>88</v>
      </c>
      <c r="AB94" s="184" t="s">
        <v>206</v>
      </c>
      <c r="AC94" s="207">
        <v>298335</v>
      </c>
      <c r="AD94" s="184"/>
      <c r="AE94" s="184"/>
      <c r="AF94" s="207"/>
      <c r="AG94" s="181" t="s">
        <v>188</v>
      </c>
      <c r="AH94" s="184"/>
      <c r="AI94" s="147" t="s">
        <v>504</v>
      </c>
    </row>
    <row r="95" spans="1:35" s="191" customFormat="1" ht="75">
      <c r="A95" s="205">
        <v>14</v>
      </c>
      <c r="B95" s="147" t="s">
        <v>183</v>
      </c>
      <c r="C95" s="147" t="s">
        <v>224</v>
      </c>
      <c r="D95" s="147" t="s">
        <v>505</v>
      </c>
      <c r="E95" s="147" t="s">
        <v>506</v>
      </c>
      <c r="F95" s="147" t="s">
        <v>482</v>
      </c>
      <c r="G95" s="183">
        <v>115357</v>
      </c>
      <c r="H95" s="183">
        <v>6071</v>
      </c>
      <c r="I95" s="183">
        <v>121428</v>
      </c>
      <c r="J95" s="184"/>
      <c r="K95" s="184"/>
      <c r="L95" s="184"/>
      <c r="M95" s="184"/>
      <c r="N95" s="184"/>
      <c r="O95" s="184"/>
      <c r="P95" s="184"/>
      <c r="Q95" s="184"/>
      <c r="R95" s="184"/>
      <c r="S95" s="184"/>
      <c r="T95" s="184"/>
      <c r="U95" s="184"/>
      <c r="V95" s="184"/>
      <c r="W95" s="184"/>
      <c r="X95" s="184"/>
      <c r="Y95" s="184"/>
      <c r="Z95" s="207"/>
      <c r="AA95" s="184" t="s">
        <v>88</v>
      </c>
      <c r="AB95" s="184" t="s">
        <v>206</v>
      </c>
      <c r="AC95" s="207">
        <v>121428</v>
      </c>
      <c r="AD95" s="184"/>
      <c r="AE95" s="184"/>
      <c r="AF95" s="207"/>
      <c r="AG95" s="181" t="s">
        <v>188</v>
      </c>
      <c r="AH95" s="184"/>
      <c r="AI95" s="147" t="s">
        <v>507</v>
      </c>
    </row>
    <row r="96" spans="1:35" s="191" customFormat="1" ht="150">
      <c r="A96" s="205">
        <v>15</v>
      </c>
      <c r="B96" s="147" t="s">
        <v>263</v>
      </c>
      <c r="C96" s="147" t="s">
        <v>264</v>
      </c>
      <c r="D96" s="147" t="s">
        <v>508</v>
      </c>
      <c r="E96" s="147" t="s">
        <v>509</v>
      </c>
      <c r="F96" s="147" t="s">
        <v>510</v>
      </c>
      <c r="G96" s="183">
        <v>172880</v>
      </c>
      <c r="H96" s="183">
        <v>9099</v>
      </c>
      <c r="I96" s="183">
        <v>181979</v>
      </c>
      <c r="J96" s="184"/>
      <c r="K96" s="184"/>
      <c r="L96" s="184"/>
      <c r="M96" s="184"/>
      <c r="N96" s="184"/>
      <c r="O96" s="184"/>
      <c r="P96" s="184"/>
      <c r="Q96" s="184"/>
      <c r="R96" s="184"/>
      <c r="S96" s="184"/>
      <c r="T96" s="184"/>
      <c r="U96" s="184"/>
      <c r="V96" s="184"/>
      <c r="W96" s="184"/>
      <c r="X96" s="184" t="s">
        <v>88</v>
      </c>
      <c r="Y96" s="184" t="s">
        <v>206</v>
      </c>
      <c r="Z96" s="207">
        <v>181979</v>
      </c>
      <c r="AA96" s="184"/>
      <c r="AB96" s="184"/>
      <c r="AC96" s="207"/>
      <c r="AD96" s="184"/>
      <c r="AE96" s="184"/>
      <c r="AF96" s="207"/>
      <c r="AG96" s="181" t="s">
        <v>188</v>
      </c>
      <c r="AH96" s="184"/>
      <c r="AI96" s="147" t="s">
        <v>511</v>
      </c>
    </row>
    <row r="97" spans="1:35" s="191" customFormat="1" ht="105">
      <c r="A97" s="205">
        <v>16</v>
      </c>
      <c r="B97" s="147" t="s">
        <v>183</v>
      </c>
      <c r="C97" s="147" t="s">
        <v>184</v>
      </c>
      <c r="D97" s="147" t="s">
        <v>512</v>
      </c>
      <c r="E97" s="147" t="s">
        <v>513</v>
      </c>
      <c r="F97" s="147" t="s">
        <v>514</v>
      </c>
      <c r="G97" s="183">
        <v>1194652</v>
      </c>
      <c r="H97" s="183">
        <v>62876</v>
      </c>
      <c r="I97" s="183">
        <v>1257528</v>
      </c>
      <c r="J97" s="184"/>
      <c r="K97" s="184"/>
      <c r="L97" s="184"/>
      <c r="M97" s="184"/>
      <c r="N97" s="184"/>
      <c r="O97" s="184"/>
      <c r="P97" s="184"/>
      <c r="Q97" s="184"/>
      <c r="R97" s="184"/>
      <c r="S97" s="184"/>
      <c r="T97" s="184"/>
      <c r="U97" s="184"/>
      <c r="V97" s="184"/>
      <c r="W97" s="184"/>
      <c r="X97" s="184" t="s">
        <v>88</v>
      </c>
      <c r="Y97" s="184" t="s">
        <v>206</v>
      </c>
      <c r="Z97" s="207">
        <v>300000</v>
      </c>
      <c r="AA97" s="184" t="s">
        <v>284</v>
      </c>
      <c r="AB97" s="184" t="s">
        <v>174</v>
      </c>
      <c r="AC97" s="207">
        <v>500000</v>
      </c>
      <c r="AD97" s="184" t="s">
        <v>284</v>
      </c>
      <c r="AE97" s="184" t="s">
        <v>211</v>
      </c>
      <c r="AF97" s="207">
        <v>457528</v>
      </c>
      <c r="AG97" s="181" t="s">
        <v>188</v>
      </c>
      <c r="AH97" s="184"/>
      <c r="AI97" s="147" t="s">
        <v>515</v>
      </c>
    </row>
    <row r="98" spans="1:35" s="191" customFormat="1" ht="135">
      <c r="A98" s="205">
        <v>17</v>
      </c>
      <c r="B98" s="147" t="s">
        <v>183</v>
      </c>
      <c r="C98" s="147" t="s">
        <v>184</v>
      </c>
      <c r="D98" s="147" t="s">
        <v>516</v>
      </c>
      <c r="E98" s="147" t="s">
        <v>517</v>
      </c>
      <c r="F98" s="147" t="s">
        <v>301</v>
      </c>
      <c r="G98" s="183">
        <v>1233376</v>
      </c>
      <c r="H98" s="183">
        <v>64915</v>
      </c>
      <c r="I98" s="183">
        <v>1298291</v>
      </c>
      <c r="J98" s="184"/>
      <c r="K98" s="184"/>
      <c r="L98" s="184"/>
      <c r="M98" s="184"/>
      <c r="N98" s="184"/>
      <c r="O98" s="184"/>
      <c r="P98" s="184"/>
      <c r="Q98" s="184"/>
      <c r="R98" s="184"/>
      <c r="S98" s="184"/>
      <c r="T98" s="184"/>
      <c r="U98" s="184"/>
      <c r="V98" s="184"/>
      <c r="W98" s="184"/>
      <c r="X98" s="184" t="s">
        <v>88</v>
      </c>
      <c r="Y98" s="184" t="s">
        <v>206</v>
      </c>
      <c r="Z98" s="207">
        <v>300000</v>
      </c>
      <c r="AA98" s="184" t="s">
        <v>284</v>
      </c>
      <c r="AB98" s="184" t="s">
        <v>174</v>
      </c>
      <c r="AC98" s="207">
        <v>500000</v>
      </c>
      <c r="AD98" s="184" t="s">
        <v>284</v>
      </c>
      <c r="AE98" s="184" t="s">
        <v>174</v>
      </c>
      <c r="AF98" s="207">
        <v>498291</v>
      </c>
      <c r="AG98" s="181" t="s">
        <v>188</v>
      </c>
      <c r="AH98" s="184"/>
      <c r="AI98" s="147" t="s">
        <v>518</v>
      </c>
    </row>
    <row r="99" spans="1:35" s="191" customFormat="1" ht="165">
      <c r="A99" s="205">
        <v>18</v>
      </c>
      <c r="B99" s="147" t="s">
        <v>363</v>
      </c>
      <c r="C99" s="147" t="s">
        <v>468</v>
      </c>
      <c r="D99" s="147" t="s">
        <v>519</v>
      </c>
      <c r="E99" s="147" t="s">
        <v>520</v>
      </c>
      <c r="F99" s="147" t="s">
        <v>216</v>
      </c>
      <c r="G99" s="183">
        <v>285000</v>
      </c>
      <c r="H99" s="183">
        <v>15000</v>
      </c>
      <c r="I99" s="183">
        <v>300000</v>
      </c>
      <c r="J99" s="184"/>
      <c r="K99" s="184"/>
      <c r="L99" s="184"/>
      <c r="M99" s="184"/>
      <c r="N99" s="184"/>
      <c r="O99" s="184"/>
      <c r="P99" s="184"/>
      <c r="Q99" s="184"/>
      <c r="R99" s="184"/>
      <c r="S99" s="184"/>
      <c r="T99" s="184"/>
      <c r="U99" s="184"/>
      <c r="V99" s="184"/>
      <c r="W99" s="184"/>
      <c r="X99" s="184"/>
      <c r="Y99" s="184"/>
      <c r="Z99" s="207"/>
      <c r="AA99" s="184" t="s">
        <v>88</v>
      </c>
      <c r="AB99" s="184" t="s">
        <v>206</v>
      </c>
      <c r="AC99" s="207">
        <v>3000000</v>
      </c>
      <c r="AD99" s="184"/>
      <c r="AE99" s="184"/>
      <c r="AF99" s="207"/>
      <c r="AG99" s="181" t="s">
        <v>188</v>
      </c>
      <c r="AH99" s="184"/>
      <c r="AI99" s="147" t="s">
        <v>521</v>
      </c>
    </row>
    <row r="100" spans="1:35" s="191" customFormat="1" ht="120">
      <c r="A100" s="205">
        <v>19</v>
      </c>
      <c r="B100" s="147" t="s">
        <v>183</v>
      </c>
      <c r="C100" s="147" t="s">
        <v>184</v>
      </c>
      <c r="D100" s="147" t="s">
        <v>522</v>
      </c>
      <c r="E100" s="147" t="s">
        <v>523</v>
      </c>
      <c r="F100" s="147" t="s">
        <v>411</v>
      </c>
      <c r="G100" s="183">
        <v>708000</v>
      </c>
      <c r="H100" s="183">
        <v>37263</v>
      </c>
      <c r="I100" s="183">
        <v>745263</v>
      </c>
      <c r="J100" s="184"/>
      <c r="K100" s="184"/>
      <c r="L100" s="184"/>
      <c r="M100" s="184"/>
      <c r="N100" s="184"/>
      <c r="O100" s="184"/>
      <c r="P100" s="184"/>
      <c r="Q100" s="184"/>
      <c r="R100" s="184"/>
      <c r="S100" s="184"/>
      <c r="T100" s="184"/>
      <c r="U100" s="184"/>
      <c r="V100" s="184"/>
      <c r="W100" s="184"/>
      <c r="X100" s="184" t="s">
        <v>284</v>
      </c>
      <c r="Y100" s="184" t="s">
        <v>211</v>
      </c>
      <c r="Z100" s="207">
        <v>500000</v>
      </c>
      <c r="AA100" s="184" t="s">
        <v>284</v>
      </c>
      <c r="AB100" s="184" t="s">
        <v>211</v>
      </c>
      <c r="AC100" s="207">
        <v>245263</v>
      </c>
      <c r="AD100" s="184"/>
      <c r="AE100" s="184"/>
      <c r="AF100" s="207"/>
      <c r="AG100" s="181" t="s">
        <v>188</v>
      </c>
      <c r="AH100" s="184"/>
      <c r="AI100" s="147" t="s">
        <v>524</v>
      </c>
    </row>
    <row r="101" spans="1:35" s="191" customFormat="1" ht="120">
      <c r="A101" s="205">
        <v>20</v>
      </c>
      <c r="B101" s="147" t="s">
        <v>183</v>
      </c>
      <c r="C101" s="147" t="s">
        <v>184</v>
      </c>
      <c r="D101" s="147" t="s">
        <v>525</v>
      </c>
      <c r="E101" s="147" t="s">
        <v>526</v>
      </c>
      <c r="F101" s="147" t="s">
        <v>527</v>
      </c>
      <c r="G101" s="183">
        <v>1112287</v>
      </c>
      <c r="H101" s="183">
        <v>58541</v>
      </c>
      <c r="I101" s="183">
        <v>1170828</v>
      </c>
      <c r="J101" s="184"/>
      <c r="K101" s="184"/>
      <c r="L101" s="184"/>
      <c r="M101" s="184"/>
      <c r="N101" s="184"/>
      <c r="O101" s="184"/>
      <c r="P101" s="184"/>
      <c r="Q101" s="184"/>
      <c r="R101" s="184"/>
      <c r="S101" s="184"/>
      <c r="T101" s="184"/>
      <c r="U101" s="184"/>
      <c r="V101" s="184"/>
      <c r="W101" s="184"/>
      <c r="X101" s="184" t="s">
        <v>284</v>
      </c>
      <c r="Y101" s="184" t="s">
        <v>211</v>
      </c>
      <c r="Z101" s="207">
        <v>500000</v>
      </c>
      <c r="AA101" s="184" t="s">
        <v>284</v>
      </c>
      <c r="AB101" s="184" t="s">
        <v>174</v>
      </c>
      <c r="AC101" s="207">
        <v>670828</v>
      </c>
      <c r="AD101" s="184"/>
      <c r="AE101" s="184"/>
      <c r="AF101" s="207"/>
      <c r="AG101" s="181" t="s">
        <v>188</v>
      </c>
      <c r="AH101" s="184"/>
      <c r="AI101" s="147" t="s">
        <v>528</v>
      </c>
    </row>
    <row r="102" spans="1:35" s="191" customFormat="1" ht="90">
      <c r="A102" s="205">
        <v>21</v>
      </c>
      <c r="B102" s="147" t="s">
        <v>183</v>
      </c>
      <c r="C102" s="147" t="s">
        <v>184</v>
      </c>
      <c r="D102" s="147" t="s">
        <v>529</v>
      </c>
      <c r="E102" s="147" t="s">
        <v>530</v>
      </c>
      <c r="F102" s="147" t="s">
        <v>289</v>
      </c>
      <c r="G102" s="183">
        <v>311168</v>
      </c>
      <c r="H102" s="183">
        <v>16377</v>
      </c>
      <c r="I102" s="183">
        <v>327545</v>
      </c>
      <c r="J102" s="184"/>
      <c r="K102" s="184"/>
      <c r="L102" s="184"/>
      <c r="M102" s="184"/>
      <c r="N102" s="184"/>
      <c r="O102" s="184"/>
      <c r="P102" s="184"/>
      <c r="Q102" s="184"/>
      <c r="R102" s="184"/>
      <c r="S102" s="184"/>
      <c r="T102" s="184"/>
      <c r="U102" s="184"/>
      <c r="V102" s="184"/>
      <c r="W102" s="184"/>
      <c r="X102" s="184" t="s">
        <v>284</v>
      </c>
      <c r="Y102" s="184" t="s">
        <v>206</v>
      </c>
      <c r="Z102" s="207">
        <v>327545</v>
      </c>
      <c r="AA102" s="184"/>
      <c r="AB102" s="184"/>
      <c r="AC102" s="207"/>
      <c r="AD102" s="184"/>
      <c r="AE102" s="184"/>
      <c r="AF102" s="207"/>
      <c r="AG102" s="181" t="s">
        <v>188</v>
      </c>
      <c r="AH102" s="184"/>
      <c r="AI102" s="147" t="s">
        <v>531</v>
      </c>
    </row>
    <row r="103" spans="1:35" s="191" customFormat="1" ht="90">
      <c r="A103" s="205">
        <v>22</v>
      </c>
      <c r="B103" s="147" t="s">
        <v>183</v>
      </c>
      <c r="C103" s="147" t="s">
        <v>184</v>
      </c>
      <c r="D103" s="147" t="s">
        <v>532</v>
      </c>
      <c r="E103" s="147" t="s">
        <v>533</v>
      </c>
      <c r="F103" s="147" t="s">
        <v>297</v>
      </c>
      <c r="G103" s="183">
        <v>190294</v>
      </c>
      <c r="H103" s="183">
        <v>10016</v>
      </c>
      <c r="I103" s="183">
        <v>200310</v>
      </c>
      <c r="J103" s="184"/>
      <c r="K103" s="184"/>
      <c r="L103" s="184"/>
      <c r="M103" s="184"/>
      <c r="N103" s="184"/>
      <c r="O103" s="184"/>
      <c r="P103" s="184"/>
      <c r="Q103" s="184"/>
      <c r="R103" s="184"/>
      <c r="S103" s="184"/>
      <c r="T103" s="184"/>
      <c r="U103" s="184"/>
      <c r="V103" s="184"/>
      <c r="W103" s="184"/>
      <c r="X103" s="184"/>
      <c r="Y103" s="184"/>
      <c r="Z103" s="207"/>
      <c r="AA103" s="184" t="s">
        <v>88</v>
      </c>
      <c r="AB103" s="184" t="s">
        <v>245</v>
      </c>
      <c r="AC103" s="207">
        <v>200310</v>
      </c>
      <c r="AD103" s="184"/>
      <c r="AE103" s="184"/>
      <c r="AF103" s="207"/>
      <c r="AG103" s="181" t="s">
        <v>188</v>
      </c>
      <c r="AH103" s="184"/>
      <c r="AI103" s="147" t="s">
        <v>534</v>
      </c>
    </row>
    <row r="104" spans="1:35" s="191" customFormat="1" ht="105">
      <c r="A104" s="205">
        <v>23</v>
      </c>
      <c r="B104" s="147" t="s">
        <v>183</v>
      </c>
      <c r="C104" s="147" t="s">
        <v>184</v>
      </c>
      <c r="D104" s="147" t="s">
        <v>535</v>
      </c>
      <c r="E104" s="147" t="s">
        <v>536</v>
      </c>
      <c r="F104" s="147" t="s">
        <v>411</v>
      </c>
      <c r="G104" s="183">
        <v>382858</v>
      </c>
      <c r="H104" s="183">
        <v>20150</v>
      </c>
      <c r="I104" s="183">
        <v>403008</v>
      </c>
      <c r="J104" s="184"/>
      <c r="K104" s="184"/>
      <c r="L104" s="184"/>
      <c r="M104" s="184"/>
      <c r="N104" s="184"/>
      <c r="O104" s="184"/>
      <c r="P104" s="184"/>
      <c r="Q104" s="184"/>
      <c r="R104" s="184"/>
      <c r="S104" s="184"/>
      <c r="T104" s="184"/>
      <c r="U104" s="184"/>
      <c r="V104" s="184"/>
      <c r="W104" s="184"/>
      <c r="X104" s="184" t="s">
        <v>284</v>
      </c>
      <c r="Y104" s="184" t="s">
        <v>174</v>
      </c>
      <c r="Z104" s="207">
        <v>403008</v>
      </c>
      <c r="AA104" s="184"/>
      <c r="AB104" s="184"/>
      <c r="AC104" s="207"/>
      <c r="AD104" s="184"/>
      <c r="AE104" s="184"/>
      <c r="AF104" s="207"/>
      <c r="AG104" s="181" t="s">
        <v>188</v>
      </c>
      <c r="AH104" s="184"/>
      <c r="AI104" s="147" t="s">
        <v>537</v>
      </c>
    </row>
    <row r="105" spans="1:35" s="191" customFormat="1" ht="120">
      <c r="A105" s="205">
        <v>24</v>
      </c>
      <c r="B105" s="147" t="s">
        <v>183</v>
      </c>
      <c r="C105" s="147" t="s">
        <v>184</v>
      </c>
      <c r="D105" s="147" t="s">
        <v>538</v>
      </c>
      <c r="E105" s="147" t="s">
        <v>539</v>
      </c>
      <c r="F105" s="147" t="s">
        <v>322</v>
      </c>
      <c r="G105" s="183">
        <v>760000</v>
      </c>
      <c r="H105" s="183">
        <v>40000</v>
      </c>
      <c r="I105" s="183">
        <v>800000</v>
      </c>
      <c r="J105" s="184"/>
      <c r="K105" s="184"/>
      <c r="L105" s="184"/>
      <c r="M105" s="184"/>
      <c r="N105" s="184"/>
      <c r="O105" s="184"/>
      <c r="P105" s="184"/>
      <c r="Q105" s="184"/>
      <c r="R105" s="184"/>
      <c r="S105" s="184"/>
      <c r="T105" s="184"/>
      <c r="U105" s="184"/>
      <c r="V105" s="184"/>
      <c r="W105" s="184"/>
      <c r="X105" s="184"/>
      <c r="Y105" s="184"/>
      <c r="Z105" s="207"/>
      <c r="AA105" s="184" t="s">
        <v>88</v>
      </c>
      <c r="AB105" s="184" t="s">
        <v>245</v>
      </c>
      <c r="AC105" s="207">
        <v>300000</v>
      </c>
      <c r="AD105" s="184" t="s">
        <v>284</v>
      </c>
      <c r="AE105" s="184" t="s">
        <v>174</v>
      </c>
      <c r="AF105" s="207">
        <v>500000</v>
      </c>
      <c r="AG105" s="181" t="s">
        <v>188</v>
      </c>
      <c r="AH105" s="184"/>
      <c r="AI105" s="147" t="s">
        <v>540</v>
      </c>
    </row>
    <row r="106" spans="1:35" s="191" customFormat="1" ht="120">
      <c r="A106" s="205">
        <v>25</v>
      </c>
      <c r="B106" s="147" t="s">
        <v>183</v>
      </c>
      <c r="C106" s="147" t="s">
        <v>184</v>
      </c>
      <c r="D106" s="147" t="s">
        <v>541</v>
      </c>
      <c r="E106" s="147" t="s">
        <v>542</v>
      </c>
      <c r="F106" s="147" t="s">
        <v>322</v>
      </c>
      <c r="G106" s="183">
        <v>1045000</v>
      </c>
      <c r="H106" s="183">
        <v>55000</v>
      </c>
      <c r="I106" s="183">
        <v>1100000</v>
      </c>
      <c r="J106" s="184"/>
      <c r="K106" s="184"/>
      <c r="L106" s="184"/>
      <c r="M106" s="184"/>
      <c r="N106" s="184"/>
      <c r="O106" s="184"/>
      <c r="P106" s="184"/>
      <c r="Q106" s="184"/>
      <c r="R106" s="184"/>
      <c r="S106" s="184"/>
      <c r="T106" s="184"/>
      <c r="U106" s="184"/>
      <c r="V106" s="184"/>
      <c r="W106" s="184"/>
      <c r="X106" s="184" t="s">
        <v>284</v>
      </c>
      <c r="Y106" s="184" t="s">
        <v>211</v>
      </c>
      <c r="Z106" s="207">
        <v>500000</v>
      </c>
      <c r="AA106" s="184" t="s">
        <v>88</v>
      </c>
      <c r="AB106" s="184" t="s">
        <v>206</v>
      </c>
      <c r="AC106" s="207">
        <v>600000</v>
      </c>
      <c r="AD106" s="184"/>
      <c r="AE106" s="184"/>
      <c r="AF106" s="207"/>
      <c r="AG106" s="181" t="s">
        <v>188</v>
      </c>
      <c r="AH106" s="184"/>
      <c r="AI106" s="147" t="s">
        <v>543</v>
      </c>
    </row>
    <row r="107" spans="1:35" s="191" customFormat="1" ht="135">
      <c r="A107" s="205">
        <v>26</v>
      </c>
      <c r="B107" s="147" t="s">
        <v>183</v>
      </c>
      <c r="C107" s="147" t="s">
        <v>184</v>
      </c>
      <c r="D107" s="147" t="s">
        <v>544</v>
      </c>
      <c r="E107" s="147" t="s">
        <v>545</v>
      </c>
      <c r="F107" s="147" t="s">
        <v>205</v>
      </c>
      <c r="G107" s="183">
        <v>518231</v>
      </c>
      <c r="H107" s="183">
        <v>27275</v>
      </c>
      <c r="I107" s="183">
        <v>545506</v>
      </c>
      <c r="J107" s="184"/>
      <c r="K107" s="184"/>
      <c r="L107" s="184"/>
      <c r="M107" s="184"/>
      <c r="N107" s="184"/>
      <c r="O107" s="184"/>
      <c r="P107" s="184"/>
      <c r="Q107" s="184"/>
      <c r="R107" s="184"/>
      <c r="S107" s="184"/>
      <c r="T107" s="184"/>
      <c r="U107" s="184"/>
      <c r="V107" s="184"/>
      <c r="W107" s="184"/>
      <c r="X107" s="184"/>
      <c r="Y107" s="184"/>
      <c r="Z107" s="207"/>
      <c r="AA107" s="184" t="s">
        <v>284</v>
      </c>
      <c r="AB107" s="184" t="s">
        <v>211</v>
      </c>
      <c r="AC107" s="207">
        <v>300000</v>
      </c>
      <c r="AD107" s="184" t="s">
        <v>284</v>
      </c>
      <c r="AE107" s="184" t="s">
        <v>211</v>
      </c>
      <c r="AF107" s="207">
        <v>245506</v>
      </c>
      <c r="AG107" s="181" t="s">
        <v>188</v>
      </c>
      <c r="AH107" s="184"/>
      <c r="AI107" s="147" t="s">
        <v>546</v>
      </c>
    </row>
    <row r="108" spans="1:35" s="191" customFormat="1" ht="105">
      <c r="A108" s="205">
        <v>27</v>
      </c>
      <c r="B108" s="147" t="s">
        <v>183</v>
      </c>
      <c r="C108" s="147" t="s">
        <v>184</v>
      </c>
      <c r="D108" s="147" t="s">
        <v>547</v>
      </c>
      <c r="E108" s="147" t="s">
        <v>548</v>
      </c>
      <c r="F108" s="147" t="s">
        <v>549</v>
      </c>
      <c r="G108" s="183">
        <v>331426</v>
      </c>
      <c r="H108" s="183">
        <v>17443</v>
      </c>
      <c r="I108" s="183">
        <v>348869</v>
      </c>
      <c r="J108" s="184"/>
      <c r="K108" s="184"/>
      <c r="L108" s="184"/>
      <c r="M108" s="184"/>
      <c r="N108" s="184"/>
      <c r="O108" s="184"/>
      <c r="P108" s="184"/>
      <c r="Q108" s="184"/>
      <c r="R108" s="184"/>
      <c r="S108" s="184"/>
      <c r="T108" s="184"/>
      <c r="U108" s="184"/>
      <c r="V108" s="184"/>
      <c r="W108" s="184"/>
      <c r="X108" s="184" t="s">
        <v>245</v>
      </c>
      <c r="Y108" s="184" t="s">
        <v>217</v>
      </c>
      <c r="Z108" s="207">
        <v>348869</v>
      </c>
      <c r="AA108" s="184"/>
      <c r="AB108" s="184"/>
      <c r="AC108" s="207"/>
      <c r="AD108" s="184"/>
      <c r="AE108" s="184"/>
      <c r="AF108" s="207"/>
      <c r="AG108" s="181" t="s">
        <v>188</v>
      </c>
      <c r="AH108" s="184"/>
      <c r="AI108" s="147" t="s">
        <v>550</v>
      </c>
    </row>
    <row r="109" spans="1:35" s="191" customFormat="1" ht="105">
      <c r="A109" s="205">
        <v>28</v>
      </c>
      <c r="B109" s="147" t="s">
        <v>183</v>
      </c>
      <c r="C109" s="147" t="s">
        <v>184</v>
      </c>
      <c r="D109" s="147" t="s">
        <v>551</v>
      </c>
      <c r="E109" s="147" t="s">
        <v>552</v>
      </c>
      <c r="F109" s="147" t="s">
        <v>331</v>
      </c>
      <c r="G109" s="183">
        <v>1132579</v>
      </c>
      <c r="H109" s="183">
        <v>59609</v>
      </c>
      <c r="I109" s="183">
        <v>1192188</v>
      </c>
      <c r="J109" s="184"/>
      <c r="K109" s="184"/>
      <c r="L109" s="184"/>
      <c r="M109" s="184"/>
      <c r="N109" s="184"/>
      <c r="O109" s="184"/>
      <c r="P109" s="184"/>
      <c r="Q109" s="184"/>
      <c r="R109" s="184"/>
      <c r="S109" s="184"/>
      <c r="T109" s="184"/>
      <c r="U109" s="184"/>
      <c r="V109" s="184"/>
      <c r="W109" s="184"/>
      <c r="X109" s="184" t="s">
        <v>284</v>
      </c>
      <c r="Y109" s="184" t="s">
        <v>211</v>
      </c>
      <c r="Z109" s="207">
        <v>500000</v>
      </c>
      <c r="AA109" s="184" t="s">
        <v>88</v>
      </c>
      <c r="AB109" s="184" t="s">
        <v>206</v>
      </c>
      <c r="AC109" s="207">
        <v>692188</v>
      </c>
      <c r="AD109" s="184"/>
      <c r="AE109" s="184"/>
      <c r="AF109" s="207"/>
      <c r="AG109" s="181" t="s">
        <v>188</v>
      </c>
      <c r="AH109" s="184"/>
      <c r="AI109" s="147" t="s">
        <v>553</v>
      </c>
    </row>
    <row r="110" spans="1:35" s="191" customFormat="1" ht="135">
      <c r="A110" s="205">
        <v>29</v>
      </c>
      <c r="B110" s="147" t="s">
        <v>183</v>
      </c>
      <c r="C110" s="147" t="s">
        <v>184</v>
      </c>
      <c r="D110" s="147" t="s">
        <v>554</v>
      </c>
      <c r="E110" s="147" t="s">
        <v>555</v>
      </c>
      <c r="F110" s="147" t="s">
        <v>556</v>
      </c>
      <c r="G110" s="183">
        <v>1088711</v>
      </c>
      <c r="H110" s="183">
        <v>57301</v>
      </c>
      <c r="I110" s="183">
        <v>1146012</v>
      </c>
      <c r="J110" s="184"/>
      <c r="K110" s="184"/>
      <c r="L110" s="184"/>
      <c r="M110" s="184"/>
      <c r="N110" s="184"/>
      <c r="O110" s="184"/>
      <c r="P110" s="184"/>
      <c r="Q110" s="184"/>
      <c r="R110" s="184"/>
      <c r="S110" s="184"/>
      <c r="T110" s="184"/>
      <c r="U110" s="184"/>
      <c r="V110" s="184"/>
      <c r="W110" s="184"/>
      <c r="X110" s="184" t="s">
        <v>88</v>
      </c>
      <c r="Y110" s="184" t="s">
        <v>206</v>
      </c>
      <c r="Z110" s="207">
        <v>300000</v>
      </c>
      <c r="AA110" s="184" t="s">
        <v>284</v>
      </c>
      <c r="AB110" s="184" t="s">
        <v>211</v>
      </c>
      <c r="AC110" s="207">
        <v>400000</v>
      </c>
      <c r="AD110" s="184" t="s">
        <v>284</v>
      </c>
      <c r="AE110" s="184" t="s">
        <v>174</v>
      </c>
      <c r="AF110" s="207">
        <v>446012</v>
      </c>
      <c r="AG110" s="181" t="s">
        <v>188</v>
      </c>
      <c r="AH110" s="184"/>
      <c r="AI110" s="147" t="s">
        <v>557</v>
      </c>
    </row>
    <row r="111" spans="1:35" s="191" customFormat="1" ht="150">
      <c r="A111" s="205">
        <v>30</v>
      </c>
      <c r="B111" s="147" t="s">
        <v>183</v>
      </c>
      <c r="C111" s="147" t="s">
        <v>184</v>
      </c>
      <c r="D111" s="147" t="s">
        <v>558</v>
      </c>
      <c r="E111" s="147" t="s">
        <v>559</v>
      </c>
      <c r="F111" s="147" t="s">
        <v>560</v>
      </c>
      <c r="G111" s="183">
        <v>1330731</v>
      </c>
      <c r="H111" s="183">
        <v>70039</v>
      </c>
      <c r="I111" s="183">
        <v>1400770</v>
      </c>
      <c r="J111" s="184"/>
      <c r="K111" s="184"/>
      <c r="L111" s="184"/>
      <c r="M111" s="184"/>
      <c r="N111" s="184"/>
      <c r="O111" s="184"/>
      <c r="P111" s="184"/>
      <c r="Q111" s="184"/>
      <c r="R111" s="184"/>
      <c r="S111" s="184"/>
      <c r="T111" s="184"/>
      <c r="U111" s="184"/>
      <c r="V111" s="184"/>
      <c r="W111" s="184"/>
      <c r="X111" s="184" t="s">
        <v>284</v>
      </c>
      <c r="Y111" s="184" t="s">
        <v>211</v>
      </c>
      <c r="Z111" s="207">
        <v>500000</v>
      </c>
      <c r="AA111" s="184" t="s">
        <v>284</v>
      </c>
      <c r="AB111" s="184" t="s">
        <v>211</v>
      </c>
      <c r="AC111" s="207">
        <v>500000</v>
      </c>
      <c r="AD111" s="184" t="s">
        <v>284</v>
      </c>
      <c r="AE111" s="184" t="s">
        <v>211</v>
      </c>
      <c r="AF111" s="207">
        <v>400770</v>
      </c>
      <c r="AG111" s="181" t="s">
        <v>188</v>
      </c>
      <c r="AH111" s="184"/>
      <c r="AI111" s="147" t="s">
        <v>561</v>
      </c>
    </row>
    <row r="112" spans="1:35" s="191" customFormat="1" ht="105">
      <c r="A112" s="205">
        <v>31</v>
      </c>
      <c r="B112" s="147" t="s">
        <v>183</v>
      </c>
      <c r="C112" s="147" t="s">
        <v>184</v>
      </c>
      <c r="D112" s="147" t="s">
        <v>562</v>
      </c>
      <c r="E112" s="147" t="s">
        <v>563</v>
      </c>
      <c r="F112" s="147" t="s">
        <v>465</v>
      </c>
      <c r="G112" s="183">
        <v>138870</v>
      </c>
      <c r="H112" s="183">
        <v>7309</v>
      </c>
      <c r="I112" s="183">
        <v>146179</v>
      </c>
      <c r="J112" s="184"/>
      <c r="K112" s="184"/>
      <c r="L112" s="184"/>
      <c r="M112" s="184"/>
      <c r="N112" s="184"/>
      <c r="O112" s="184"/>
      <c r="P112" s="184"/>
      <c r="Q112" s="184"/>
      <c r="R112" s="184"/>
      <c r="S112" s="184"/>
      <c r="T112" s="184"/>
      <c r="U112" s="184"/>
      <c r="V112" s="184"/>
      <c r="W112" s="184"/>
      <c r="X112" s="184"/>
      <c r="Y112" s="184"/>
      <c r="Z112" s="207"/>
      <c r="AA112" s="184" t="s">
        <v>88</v>
      </c>
      <c r="AB112" s="184" t="s">
        <v>245</v>
      </c>
      <c r="AC112" s="207">
        <v>146179</v>
      </c>
      <c r="AD112" s="184"/>
      <c r="AE112" s="184"/>
      <c r="AF112" s="207"/>
      <c r="AG112" s="181" t="s">
        <v>188</v>
      </c>
      <c r="AH112" s="184"/>
      <c r="AI112" s="147" t="s">
        <v>564</v>
      </c>
    </row>
    <row r="113" spans="1:35" s="191" customFormat="1" ht="120">
      <c r="A113" s="205">
        <v>32</v>
      </c>
      <c r="B113" s="147" t="s">
        <v>183</v>
      </c>
      <c r="C113" s="147" t="s">
        <v>184</v>
      </c>
      <c r="D113" s="147" t="s">
        <v>565</v>
      </c>
      <c r="E113" s="147" t="s">
        <v>566</v>
      </c>
      <c r="F113" s="147" t="s">
        <v>567</v>
      </c>
      <c r="G113" s="183">
        <v>95475</v>
      </c>
      <c r="H113" s="183">
        <v>5025</v>
      </c>
      <c r="I113" s="183">
        <v>100500</v>
      </c>
      <c r="J113" s="184"/>
      <c r="K113" s="184"/>
      <c r="L113" s="184"/>
      <c r="M113" s="184"/>
      <c r="N113" s="184"/>
      <c r="O113" s="184"/>
      <c r="P113" s="184"/>
      <c r="Q113" s="184"/>
      <c r="R113" s="184"/>
      <c r="S113" s="184"/>
      <c r="T113" s="184"/>
      <c r="U113" s="184"/>
      <c r="V113" s="184"/>
      <c r="W113" s="184"/>
      <c r="X113" s="184"/>
      <c r="Y113" s="184"/>
      <c r="Z113" s="207"/>
      <c r="AA113" s="184"/>
      <c r="AB113" s="184"/>
      <c r="AC113" s="207"/>
      <c r="AD113" s="184" t="s">
        <v>88</v>
      </c>
      <c r="AE113" s="184" t="s">
        <v>245</v>
      </c>
      <c r="AF113" s="207">
        <v>100500</v>
      </c>
      <c r="AG113" s="181" t="s">
        <v>188</v>
      </c>
      <c r="AH113" s="184"/>
      <c r="AI113" s="147" t="s">
        <v>568</v>
      </c>
    </row>
    <row r="114" spans="1:35" s="191" customFormat="1" ht="120">
      <c r="A114" s="205">
        <v>33</v>
      </c>
      <c r="B114" s="147" t="s">
        <v>183</v>
      </c>
      <c r="C114" s="147" t="s">
        <v>184</v>
      </c>
      <c r="D114" s="147" t="s">
        <v>569</v>
      </c>
      <c r="E114" s="147" t="s">
        <v>570</v>
      </c>
      <c r="F114" s="147" t="s">
        <v>411</v>
      </c>
      <c r="G114" s="183">
        <v>232323</v>
      </c>
      <c r="H114" s="183">
        <v>12227</v>
      </c>
      <c r="I114" s="183">
        <v>244550</v>
      </c>
      <c r="J114" s="184"/>
      <c r="K114" s="184"/>
      <c r="L114" s="184"/>
      <c r="M114" s="184"/>
      <c r="N114" s="184"/>
      <c r="O114" s="184"/>
      <c r="P114" s="184"/>
      <c r="Q114" s="184"/>
      <c r="R114" s="184"/>
      <c r="S114" s="184"/>
      <c r="T114" s="184"/>
      <c r="U114" s="184"/>
      <c r="V114" s="184"/>
      <c r="W114" s="184"/>
      <c r="X114" s="184"/>
      <c r="Y114" s="184"/>
      <c r="Z114" s="207"/>
      <c r="AA114" s="184" t="s">
        <v>88</v>
      </c>
      <c r="AB114" s="184" t="s">
        <v>245</v>
      </c>
      <c r="AC114" s="207">
        <v>244550</v>
      </c>
      <c r="AD114" s="184"/>
      <c r="AE114" s="184"/>
      <c r="AF114" s="207"/>
      <c r="AG114" s="181" t="s">
        <v>188</v>
      </c>
      <c r="AH114" s="184"/>
      <c r="AI114" s="147" t="s">
        <v>571</v>
      </c>
    </row>
    <row r="115" spans="1:35" s="191" customFormat="1" ht="135">
      <c r="A115" s="205">
        <v>34</v>
      </c>
      <c r="B115" s="147" t="s">
        <v>183</v>
      </c>
      <c r="C115" s="147" t="s">
        <v>184</v>
      </c>
      <c r="D115" s="147" t="s">
        <v>572</v>
      </c>
      <c r="E115" s="147" t="s">
        <v>573</v>
      </c>
      <c r="F115" s="147" t="s">
        <v>210</v>
      </c>
      <c r="G115" s="183">
        <v>365987</v>
      </c>
      <c r="H115" s="183">
        <v>19263</v>
      </c>
      <c r="I115" s="183">
        <v>385250</v>
      </c>
      <c r="J115" s="184"/>
      <c r="K115" s="184"/>
      <c r="L115" s="184"/>
      <c r="M115" s="184"/>
      <c r="N115" s="184"/>
      <c r="O115" s="184"/>
      <c r="P115" s="184"/>
      <c r="Q115" s="184"/>
      <c r="R115" s="184"/>
      <c r="S115" s="184"/>
      <c r="T115" s="184"/>
      <c r="U115" s="184"/>
      <c r="V115" s="184"/>
      <c r="W115" s="184"/>
      <c r="X115" s="184"/>
      <c r="Y115" s="184"/>
      <c r="Z115" s="207"/>
      <c r="AA115" s="184"/>
      <c r="AB115" s="184"/>
      <c r="AC115" s="207"/>
      <c r="AD115" s="184" t="s">
        <v>88</v>
      </c>
      <c r="AE115" s="184" t="s">
        <v>245</v>
      </c>
      <c r="AF115" s="207">
        <v>385250</v>
      </c>
      <c r="AG115" s="181" t="s">
        <v>188</v>
      </c>
      <c r="AH115" s="184"/>
      <c r="AI115" s="147" t="s">
        <v>574</v>
      </c>
    </row>
    <row r="116" spans="1:35" s="191" customFormat="1" ht="120">
      <c r="A116" s="205">
        <v>35</v>
      </c>
      <c r="B116" s="147" t="s">
        <v>183</v>
      </c>
      <c r="C116" s="147" t="s">
        <v>184</v>
      </c>
      <c r="D116" s="147" t="s">
        <v>575</v>
      </c>
      <c r="E116" s="147" t="s">
        <v>576</v>
      </c>
      <c r="F116" s="147" t="s">
        <v>267</v>
      </c>
      <c r="G116" s="183">
        <v>950000</v>
      </c>
      <c r="H116" s="183">
        <v>50000</v>
      </c>
      <c r="I116" s="183">
        <v>1000000</v>
      </c>
      <c r="J116" s="184"/>
      <c r="K116" s="184"/>
      <c r="L116" s="184"/>
      <c r="M116" s="184"/>
      <c r="N116" s="184"/>
      <c r="O116" s="184"/>
      <c r="P116" s="184"/>
      <c r="Q116" s="184"/>
      <c r="R116" s="184"/>
      <c r="S116" s="184"/>
      <c r="T116" s="184"/>
      <c r="U116" s="184"/>
      <c r="V116" s="184"/>
      <c r="W116" s="184"/>
      <c r="X116" s="184" t="s">
        <v>284</v>
      </c>
      <c r="Y116" s="184" t="s">
        <v>211</v>
      </c>
      <c r="Z116" s="207">
        <v>400000</v>
      </c>
      <c r="AA116" s="184" t="s">
        <v>284</v>
      </c>
      <c r="AB116" s="184" t="s">
        <v>174</v>
      </c>
      <c r="AC116" s="207">
        <v>600000</v>
      </c>
      <c r="AD116" s="184"/>
      <c r="AE116" s="184"/>
      <c r="AF116" s="207"/>
      <c r="AG116" s="181" t="s">
        <v>188</v>
      </c>
      <c r="AH116" s="184"/>
      <c r="AI116" s="147" t="s">
        <v>577</v>
      </c>
    </row>
    <row r="117" spans="1:35" s="191" customFormat="1" ht="150">
      <c r="A117" s="205">
        <v>36</v>
      </c>
      <c r="B117" s="147" t="s">
        <v>263</v>
      </c>
      <c r="C117" s="147" t="s">
        <v>264</v>
      </c>
      <c r="D117" s="147" t="s">
        <v>578</v>
      </c>
      <c r="E117" s="147" t="s">
        <v>579</v>
      </c>
      <c r="F117" s="147" t="s">
        <v>267</v>
      </c>
      <c r="G117" s="183">
        <v>78850</v>
      </c>
      <c r="H117" s="183">
        <v>4150</v>
      </c>
      <c r="I117" s="183">
        <v>83000</v>
      </c>
      <c r="J117" s="184"/>
      <c r="K117" s="184"/>
      <c r="L117" s="184"/>
      <c r="M117" s="184"/>
      <c r="N117" s="184"/>
      <c r="O117" s="184"/>
      <c r="P117" s="184"/>
      <c r="Q117" s="184"/>
      <c r="R117" s="184"/>
      <c r="S117" s="184"/>
      <c r="T117" s="184"/>
      <c r="U117" s="184"/>
      <c r="V117" s="184"/>
      <c r="W117" s="184"/>
      <c r="X117" s="184" t="s">
        <v>284</v>
      </c>
      <c r="Y117" s="184" t="s">
        <v>211</v>
      </c>
      <c r="Z117" s="207">
        <v>83000</v>
      </c>
      <c r="AA117" s="184"/>
      <c r="AB117" s="184"/>
      <c r="AC117" s="207"/>
      <c r="AD117" s="184"/>
      <c r="AE117" s="184"/>
      <c r="AF117" s="207"/>
      <c r="AG117" s="181" t="s">
        <v>188</v>
      </c>
      <c r="AH117" s="184"/>
      <c r="AI117" s="147" t="s">
        <v>580</v>
      </c>
    </row>
    <row r="118" spans="1:35" s="191" customFormat="1" ht="135">
      <c r="A118" s="205">
        <v>37</v>
      </c>
      <c r="B118" s="147" t="s">
        <v>183</v>
      </c>
      <c r="C118" s="147" t="s">
        <v>184</v>
      </c>
      <c r="D118" s="147" t="s">
        <v>581</v>
      </c>
      <c r="E118" s="147" t="s">
        <v>582</v>
      </c>
      <c r="F118" s="147" t="s">
        <v>216</v>
      </c>
      <c r="G118" s="183">
        <v>1710000</v>
      </c>
      <c r="H118" s="183">
        <v>90000</v>
      </c>
      <c r="I118" s="183">
        <v>1800000</v>
      </c>
      <c r="J118" s="184"/>
      <c r="K118" s="184"/>
      <c r="L118" s="184"/>
      <c r="M118" s="184"/>
      <c r="N118" s="184"/>
      <c r="O118" s="184"/>
      <c r="P118" s="184"/>
      <c r="Q118" s="184"/>
      <c r="R118" s="184"/>
      <c r="S118" s="184"/>
      <c r="T118" s="184"/>
      <c r="U118" s="184"/>
      <c r="V118" s="184"/>
      <c r="W118" s="184"/>
      <c r="X118" s="184" t="s">
        <v>88</v>
      </c>
      <c r="Y118" s="184" t="s">
        <v>206</v>
      </c>
      <c r="Z118" s="207">
        <v>500000</v>
      </c>
      <c r="AA118" s="184" t="s">
        <v>284</v>
      </c>
      <c r="AB118" s="184" t="s">
        <v>174</v>
      </c>
      <c r="AC118" s="207">
        <v>650000</v>
      </c>
      <c r="AD118" s="184" t="s">
        <v>284</v>
      </c>
      <c r="AE118" s="184" t="s">
        <v>174</v>
      </c>
      <c r="AF118" s="207">
        <v>650000</v>
      </c>
      <c r="AG118" s="181" t="s">
        <v>188</v>
      </c>
      <c r="AH118" s="184"/>
      <c r="AI118" s="147" t="s">
        <v>583</v>
      </c>
    </row>
    <row r="119" spans="1:35" s="191" customFormat="1" ht="135">
      <c r="A119" s="205">
        <v>38</v>
      </c>
      <c r="B119" s="147" t="s">
        <v>183</v>
      </c>
      <c r="C119" s="147" t="s">
        <v>184</v>
      </c>
      <c r="D119" s="147" t="s">
        <v>584</v>
      </c>
      <c r="E119" s="147" t="s">
        <v>585</v>
      </c>
      <c r="F119" s="147" t="s">
        <v>586</v>
      </c>
      <c r="G119" s="183">
        <v>2320185</v>
      </c>
      <c r="H119" s="183">
        <v>122115</v>
      </c>
      <c r="I119" s="183">
        <v>2442300</v>
      </c>
      <c r="J119" s="184"/>
      <c r="K119" s="184"/>
      <c r="L119" s="184"/>
      <c r="M119" s="184"/>
      <c r="N119" s="184"/>
      <c r="O119" s="184"/>
      <c r="P119" s="184"/>
      <c r="Q119" s="184"/>
      <c r="R119" s="184"/>
      <c r="S119" s="184"/>
      <c r="T119" s="184"/>
      <c r="U119" s="184"/>
      <c r="V119" s="184"/>
      <c r="W119" s="184"/>
      <c r="X119" s="184" t="s">
        <v>88</v>
      </c>
      <c r="Y119" s="184" t="s">
        <v>206</v>
      </c>
      <c r="Z119" s="207">
        <v>500000</v>
      </c>
      <c r="AA119" s="184" t="s">
        <v>284</v>
      </c>
      <c r="AB119" s="184" t="s">
        <v>211</v>
      </c>
      <c r="AC119" s="207">
        <v>1000000</v>
      </c>
      <c r="AD119" s="184" t="s">
        <v>284</v>
      </c>
      <c r="AE119" s="184" t="s">
        <v>50</v>
      </c>
      <c r="AF119" s="207">
        <v>942300</v>
      </c>
      <c r="AG119" s="181" t="s">
        <v>188</v>
      </c>
      <c r="AH119" s="184"/>
      <c r="AI119" s="147" t="s">
        <v>587</v>
      </c>
    </row>
    <row r="120" spans="1:35" s="191" customFormat="1" ht="105">
      <c r="A120" s="205">
        <v>39</v>
      </c>
      <c r="B120" s="147" t="s">
        <v>183</v>
      </c>
      <c r="C120" s="147" t="s">
        <v>184</v>
      </c>
      <c r="D120" s="147" t="s">
        <v>588</v>
      </c>
      <c r="E120" s="147" t="s">
        <v>589</v>
      </c>
      <c r="F120" s="147" t="s">
        <v>586</v>
      </c>
      <c r="G120" s="183">
        <v>657575</v>
      </c>
      <c r="H120" s="183">
        <v>34609</v>
      </c>
      <c r="I120" s="183">
        <v>692184</v>
      </c>
      <c r="J120" s="184"/>
      <c r="K120" s="184"/>
      <c r="L120" s="184"/>
      <c r="M120" s="184"/>
      <c r="N120" s="184"/>
      <c r="O120" s="184"/>
      <c r="P120" s="184"/>
      <c r="Q120" s="184"/>
      <c r="R120" s="184"/>
      <c r="S120" s="184"/>
      <c r="T120" s="184"/>
      <c r="U120" s="184"/>
      <c r="V120" s="184"/>
      <c r="W120" s="184"/>
      <c r="X120" s="184"/>
      <c r="Y120" s="184"/>
      <c r="Z120" s="207"/>
      <c r="AA120" s="184" t="s">
        <v>88</v>
      </c>
      <c r="AB120" s="184" t="s">
        <v>206</v>
      </c>
      <c r="AC120" s="207">
        <v>400000</v>
      </c>
      <c r="AD120" s="184" t="s">
        <v>284</v>
      </c>
      <c r="AE120" s="184" t="s">
        <v>97</v>
      </c>
      <c r="AF120" s="207">
        <v>292184</v>
      </c>
      <c r="AG120" s="181" t="s">
        <v>188</v>
      </c>
      <c r="AH120" s="184"/>
      <c r="AI120" s="147" t="s">
        <v>590</v>
      </c>
    </row>
    <row r="121" spans="1:35" s="191" customFormat="1" ht="120">
      <c r="A121" s="205">
        <v>40</v>
      </c>
      <c r="B121" s="147" t="s">
        <v>183</v>
      </c>
      <c r="C121" s="147" t="s">
        <v>184</v>
      </c>
      <c r="D121" s="147" t="s">
        <v>591</v>
      </c>
      <c r="E121" s="147" t="s">
        <v>592</v>
      </c>
      <c r="F121" s="147" t="s">
        <v>514</v>
      </c>
      <c r="G121" s="183">
        <v>260332</v>
      </c>
      <c r="H121" s="183">
        <v>13702</v>
      </c>
      <c r="I121" s="183">
        <v>274034</v>
      </c>
      <c r="J121" s="184"/>
      <c r="K121" s="184"/>
      <c r="L121" s="184"/>
      <c r="M121" s="184"/>
      <c r="N121" s="184"/>
      <c r="O121" s="184"/>
      <c r="P121" s="184"/>
      <c r="Q121" s="184"/>
      <c r="R121" s="184"/>
      <c r="S121" s="184"/>
      <c r="T121" s="184"/>
      <c r="U121" s="184"/>
      <c r="V121" s="184"/>
      <c r="W121" s="184"/>
      <c r="X121" s="184" t="s">
        <v>284</v>
      </c>
      <c r="Y121" s="184" t="s">
        <v>211</v>
      </c>
      <c r="Z121" s="207">
        <v>274034</v>
      </c>
      <c r="AA121" s="184"/>
      <c r="AB121" s="184"/>
      <c r="AC121" s="207"/>
      <c r="AD121" s="184"/>
      <c r="AE121" s="184"/>
      <c r="AF121" s="207"/>
      <c r="AG121" s="181" t="s">
        <v>188</v>
      </c>
      <c r="AH121" s="184"/>
      <c r="AI121" s="147" t="s">
        <v>593</v>
      </c>
    </row>
    <row r="122" spans="1:35" s="191" customFormat="1" ht="150">
      <c r="A122" s="205">
        <v>41</v>
      </c>
      <c r="B122" s="147" t="s">
        <v>183</v>
      </c>
      <c r="C122" s="147" t="s">
        <v>184</v>
      </c>
      <c r="D122" s="147" t="s">
        <v>594</v>
      </c>
      <c r="E122" s="147" t="s">
        <v>595</v>
      </c>
      <c r="F122" s="147" t="s">
        <v>422</v>
      </c>
      <c r="G122" s="183">
        <v>820684</v>
      </c>
      <c r="H122" s="183">
        <v>43194</v>
      </c>
      <c r="I122" s="183">
        <v>863878</v>
      </c>
      <c r="J122" s="184"/>
      <c r="K122" s="184"/>
      <c r="L122" s="184"/>
      <c r="M122" s="184"/>
      <c r="N122" s="184"/>
      <c r="O122" s="184"/>
      <c r="P122" s="184"/>
      <c r="Q122" s="184"/>
      <c r="R122" s="184"/>
      <c r="S122" s="184"/>
      <c r="T122" s="184"/>
      <c r="U122" s="184"/>
      <c r="V122" s="184"/>
      <c r="W122" s="184"/>
      <c r="X122" s="184"/>
      <c r="Y122" s="184"/>
      <c r="Z122" s="207"/>
      <c r="AA122" s="184" t="s">
        <v>284</v>
      </c>
      <c r="AB122" s="184" t="s">
        <v>211</v>
      </c>
      <c r="AC122" s="207">
        <v>400000</v>
      </c>
      <c r="AD122" s="184" t="s">
        <v>284</v>
      </c>
      <c r="AE122" s="184" t="s">
        <v>211</v>
      </c>
      <c r="AF122" s="207">
        <v>463878</v>
      </c>
      <c r="AG122" s="181" t="s">
        <v>188</v>
      </c>
      <c r="AH122" s="184"/>
      <c r="AI122" s="147" t="s">
        <v>596</v>
      </c>
    </row>
    <row r="123" spans="1:35" s="191" customFormat="1" ht="120">
      <c r="A123" s="205">
        <v>42</v>
      </c>
      <c r="B123" s="147" t="s">
        <v>183</v>
      </c>
      <c r="C123" s="147" t="s">
        <v>184</v>
      </c>
      <c r="D123" s="147" t="s">
        <v>597</v>
      </c>
      <c r="E123" s="147" t="s">
        <v>598</v>
      </c>
      <c r="F123" s="147" t="s">
        <v>599</v>
      </c>
      <c r="G123" s="183">
        <f t="shared" ref="G123:G131" si="7">I123*95%</f>
        <v>880377.35</v>
      </c>
      <c r="H123" s="183">
        <f t="shared" ref="H123:H131" si="8">I123-G123</f>
        <v>46335.650000000023</v>
      </c>
      <c r="I123" s="183">
        <v>926713</v>
      </c>
      <c r="J123" s="184"/>
      <c r="K123" s="184"/>
      <c r="L123" s="184"/>
      <c r="M123" s="184"/>
      <c r="N123" s="184"/>
      <c r="O123" s="184"/>
      <c r="P123" s="184"/>
      <c r="Q123" s="184"/>
      <c r="R123" s="184"/>
      <c r="S123" s="184"/>
      <c r="T123" s="184"/>
      <c r="U123" s="184"/>
      <c r="V123" s="184"/>
      <c r="W123" s="184"/>
      <c r="X123" s="184"/>
      <c r="Y123" s="184"/>
      <c r="Z123" s="207"/>
      <c r="AA123" s="184" t="s">
        <v>88</v>
      </c>
      <c r="AB123" s="184" t="s">
        <v>206</v>
      </c>
      <c r="AC123" s="207">
        <v>400000</v>
      </c>
      <c r="AD123" s="184" t="s">
        <v>284</v>
      </c>
      <c r="AE123" s="184" t="s">
        <v>211</v>
      </c>
      <c r="AF123" s="207">
        <v>526713</v>
      </c>
      <c r="AG123" s="181" t="s">
        <v>188</v>
      </c>
      <c r="AH123" s="184"/>
      <c r="AI123" s="147" t="s">
        <v>600</v>
      </c>
    </row>
    <row r="124" spans="1:35" s="191" customFormat="1" ht="120">
      <c r="A124" s="205">
        <v>43</v>
      </c>
      <c r="B124" s="147" t="s">
        <v>183</v>
      </c>
      <c r="C124" s="147" t="s">
        <v>184</v>
      </c>
      <c r="D124" s="147" t="s">
        <v>601</v>
      </c>
      <c r="E124" s="147" t="s">
        <v>602</v>
      </c>
      <c r="F124" s="147" t="s">
        <v>199</v>
      </c>
      <c r="G124" s="183">
        <f t="shared" si="7"/>
        <v>844242.2</v>
      </c>
      <c r="H124" s="183">
        <f t="shared" si="8"/>
        <v>44433.800000000047</v>
      </c>
      <c r="I124" s="183">
        <v>888676</v>
      </c>
      <c r="J124" s="184"/>
      <c r="K124" s="184"/>
      <c r="L124" s="184"/>
      <c r="M124" s="184"/>
      <c r="N124" s="184"/>
      <c r="O124" s="184"/>
      <c r="P124" s="184"/>
      <c r="Q124" s="184"/>
      <c r="R124" s="184"/>
      <c r="S124" s="184"/>
      <c r="T124" s="184"/>
      <c r="U124" s="184"/>
      <c r="V124" s="184"/>
      <c r="W124" s="184"/>
      <c r="X124" s="184"/>
      <c r="Y124" s="184"/>
      <c r="Z124" s="207"/>
      <c r="AA124" s="184" t="s">
        <v>88</v>
      </c>
      <c r="AB124" s="184" t="s">
        <v>206</v>
      </c>
      <c r="AC124" s="207">
        <v>400000</v>
      </c>
      <c r="AD124" s="184" t="s">
        <v>284</v>
      </c>
      <c r="AE124" s="184" t="s">
        <v>211</v>
      </c>
      <c r="AF124" s="207">
        <v>488676</v>
      </c>
      <c r="AG124" s="181" t="s">
        <v>188</v>
      </c>
      <c r="AH124" s="184"/>
      <c r="AI124" s="147" t="s">
        <v>603</v>
      </c>
    </row>
    <row r="125" spans="1:35" s="191" customFormat="1" ht="75">
      <c r="A125" s="205">
        <v>44</v>
      </c>
      <c r="B125" s="147" t="s">
        <v>183</v>
      </c>
      <c r="C125" s="147" t="s">
        <v>224</v>
      </c>
      <c r="D125" s="147" t="s">
        <v>604</v>
      </c>
      <c r="E125" s="147" t="s">
        <v>605</v>
      </c>
      <c r="F125" s="147" t="s">
        <v>482</v>
      </c>
      <c r="G125" s="183">
        <f t="shared" si="7"/>
        <v>575342.79999999993</v>
      </c>
      <c r="H125" s="183">
        <f t="shared" si="8"/>
        <v>30281.20000000007</v>
      </c>
      <c r="I125" s="183">
        <v>605624</v>
      </c>
      <c r="J125" s="184"/>
      <c r="K125" s="184"/>
      <c r="L125" s="184"/>
      <c r="M125" s="184"/>
      <c r="N125" s="184"/>
      <c r="O125" s="184"/>
      <c r="P125" s="184"/>
      <c r="Q125" s="184"/>
      <c r="R125" s="184"/>
      <c r="S125" s="184"/>
      <c r="T125" s="184"/>
      <c r="U125" s="184"/>
      <c r="V125" s="184"/>
      <c r="W125" s="184"/>
      <c r="X125" s="184" t="s">
        <v>88</v>
      </c>
      <c r="Y125" s="184" t="s">
        <v>206</v>
      </c>
      <c r="Z125" s="207">
        <v>605624</v>
      </c>
      <c r="AA125" s="184"/>
      <c r="AB125" s="184"/>
      <c r="AC125" s="207"/>
      <c r="AD125" s="184"/>
      <c r="AE125" s="184"/>
      <c r="AF125" s="207"/>
      <c r="AG125" s="181" t="s">
        <v>188</v>
      </c>
      <c r="AH125" s="184"/>
      <c r="AI125" s="147" t="s">
        <v>606</v>
      </c>
    </row>
    <row r="126" spans="1:35" s="191" customFormat="1" ht="105">
      <c r="A126" s="205">
        <v>45</v>
      </c>
      <c r="B126" s="147" t="s">
        <v>183</v>
      </c>
      <c r="C126" s="147" t="s">
        <v>184</v>
      </c>
      <c r="D126" s="147" t="s">
        <v>607</v>
      </c>
      <c r="E126" s="147" t="s">
        <v>608</v>
      </c>
      <c r="F126" s="147" t="s">
        <v>411</v>
      </c>
      <c r="G126" s="183">
        <f t="shared" si="7"/>
        <v>2772308.05</v>
      </c>
      <c r="H126" s="183">
        <f t="shared" si="8"/>
        <v>145910.95000000019</v>
      </c>
      <c r="I126" s="183">
        <v>2918219</v>
      </c>
      <c r="J126" s="184"/>
      <c r="K126" s="184"/>
      <c r="L126" s="184"/>
      <c r="M126" s="184"/>
      <c r="N126" s="184"/>
      <c r="O126" s="184"/>
      <c r="P126" s="184"/>
      <c r="Q126" s="184"/>
      <c r="R126" s="184"/>
      <c r="S126" s="184"/>
      <c r="T126" s="184"/>
      <c r="U126" s="184"/>
      <c r="V126" s="184"/>
      <c r="W126" s="184"/>
      <c r="X126" s="184" t="s">
        <v>88</v>
      </c>
      <c r="Y126" s="184" t="s">
        <v>206</v>
      </c>
      <c r="Z126" s="207">
        <v>500000</v>
      </c>
      <c r="AA126" s="184" t="s">
        <v>284</v>
      </c>
      <c r="AB126" s="184" t="s">
        <v>211</v>
      </c>
      <c r="AC126" s="207">
        <v>1000000</v>
      </c>
      <c r="AD126" s="184" t="s">
        <v>284</v>
      </c>
      <c r="AE126" s="184" t="s">
        <v>50</v>
      </c>
      <c r="AF126" s="207">
        <v>1418219</v>
      </c>
      <c r="AG126" s="181" t="s">
        <v>188</v>
      </c>
      <c r="AH126" s="184"/>
      <c r="AI126" s="147" t="s">
        <v>609</v>
      </c>
    </row>
    <row r="127" spans="1:35" s="191" customFormat="1" ht="105">
      <c r="A127" s="205">
        <v>46</v>
      </c>
      <c r="B127" s="147" t="s">
        <v>183</v>
      </c>
      <c r="C127" s="147" t="s">
        <v>184</v>
      </c>
      <c r="D127" s="147" t="s">
        <v>610</v>
      </c>
      <c r="E127" s="147" t="s">
        <v>611</v>
      </c>
      <c r="F127" s="147" t="s">
        <v>399</v>
      </c>
      <c r="G127" s="183">
        <f t="shared" si="7"/>
        <v>664826.15</v>
      </c>
      <c r="H127" s="183">
        <f t="shared" si="8"/>
        <v>34990.849999999977</v>
      </c>
      <c r="I127" s="183">
        <v>699817</v>
      </c>
      <c r="J127" s="184"/>
      <c r="K127" s="184"/>
      <c r="L127" s="184"/>
      <c r="M127" s="184"/>
      <c r="N127" s="184"/>
      <c r="O127" s="184"/>
      <c r="P127" s="184"/>
      <c r="Q127" s="184"/>
      <c r="R127" s="184"/>
      <c r="S127" s="184"/>
      <c r="T127" s="184"/>
      <c r="U127" s="184"/>
      <c r="V127" s="184"/>
      <c r="W127" s="184"/>
      <c r="X127" s="184"/>
      <c r="Y127" s="184"/>
      <c r="Z127" s="207"/>
      <c r="AA127" s="184" t="s">
        <v>88</v>
      </c>
      <c r="AB127" s="184" t="s">
        <v>245</v>
      </c>
      <c r="AC127" s="207">
        <v>400000</v>
      </c>
      <c r="AD127" s="184" t="s">
        <v>284</v>
      </c>
      <c r="AE127" s="184" t="s">
        <v>211</v>
      </c>
      <c r="AF127" s="207">
        <v>299817</v>
      </c>
      <c r="AG127" s="181" t="s">
        <v>188</v>
      </c>
      <c r="AH127" s="184"/>
      <c r="AI127" s="147" t="s">
        <v>612</v>
      </c>
    </row>
    <row r="128" spans="1:35" s="191" customFormat="1" ht="135">
      <c r="A128" s="205">
        <v>47</v>
      </c>
      <c r="B128" s="147" t="s">
        <v>183</v>
      </c>
      <c r="C128" s="147" t="s">
        <v>184</v>
      </c>
      <c r="D128" s="147" t="s">
        <v>613</v>
      </c>
      <c r="E128" s="147" t="s">
        <v>614</v>
      </c>
      <c r="F128" s="147" t="s">
        <v>615</v>
      </c>
      <c r="G128" s="183">
        <f t="shared" si="7"/>
        <v>4176241.8</v>
      </c>
      <c r="H128" s="183">
        <f t="shared" si="8"/>
        <v>219802.20000000019</v>
      </c>
      <c r="I128" s="183">
        <v>4396044</v>
      </c>
      <c r="J128" s="184"/>
      <c r="K128" s="184"/>
      <c r="L128" s="184"/>
      <c r="M128" s="184"/>
      <c r="N128" s="184"/>
      <c r="O128" s="184"/>
      <c r="P128" s="184"/>
      <c r="Q128" s="184"/>
      <c r="R128" s="184"/>
      <c r="S128" s="184"/>
      <c r="T128" s="184"/>
      <c r="U128" s="184"/>
      <c r="V128" s="184"/>
      <c r="W128" s="184"/>
      <c r="X128" s="184" t="s">
        <v>88</v>
      </c>
      <c r="Y128" s="184" t="s">
        <v>206</v>
      </c>
      <c r="Z128" s="207">
        <v>500000</v>
      </c>
      <c r="AA128" s="184" t="s">
        <v>284</v>
      </c>
      <c r="AB128" s="184" t="s">
        <v>174</v>
      </c>
      <c r="AC128" s="207">
        <v>1500000</v>
      </c>
      <c r="AD128" s="184" t="s">
        <v>284</v>
      </c>
      <c r="AE128" s="184" t="s">
        <v>616</v>
      </c>
      <c r="AF128" s="207">
        <v>2396044</v>
      </c>
      <c r="AG128" s="181" t="s">
        <v>188</v>
      </c>
      <c r="AH128" s="184"/>
      <c r="AI128" s="147" t="s">
        <v>617</v>
      </c>
    </row>
    <row r="129" spans="1:35" s="191" customFormat="1" ht="105">
      <c r="A129" s="205">
        <v>48</v>
      </c>
      <c r="B129" s="147" t="s">
        <v>183</v>
      </c>
      <c r="C129" s="147" t="s">
        <v>184</v>
      </c>
      <c r="D129" s="147" t="s">
        <v>618</v>
      </c>
      <c r="E129" s="147" t="s">
        <v>619</v>
      </c>
      <c r="F129" s="147" t="s">
        <v>477</v>
      </c>
      <c r="G129" s="183">
        <f t="shared" si="7"/>
        <v>1741386.0999999999</v>
      </c>
      <c r="H129" s="183">
        <f t="shared" si="8"/>
        <v>91651.90000000014</v>
      </c>
      <c r="I129" s="183">
        <v>1833038</v>
      </c>
      <c r="J129" s="184"/>
      <c r="K129" s="184"/>
      <c r="L129" s="184"/>
      <c r="M129" s="184"/>
      <c r="N129" s="184"/>
      <c r="O129" s="184"/>
      <c r="P129" s="184"/>
      <c r="Q129" s="184"/>
      <c r="R129" s="184"/>
      <c r="S129" s="184"/>
      <c r="T129" s="184"/>
      <c r="U129" s="184"/>
      <c r="V129" s="184"/>
      <c r="W129" s="184"/>
      <c r="X129" s="184" t="s">
        <v>284</v>
      </c>
      <c r="Y129" s="184" t="s">
        <v>211</v>
      </c>
      <c r="Z129" s="207">
        <v>500000</v>
      </c>
      <c r="AA129" s="184" t="s">
        <v>284</v>
      </c>
      <c r="AB129" s="184" t="s">
        <v>174</v>
      </c>
      <c r="AC129" s="207">
        <v>800000</v>
      </c>
      <c r="AD129" s="184" t="s">
        <v>284</v>
      </c>
      <c r="AE129" s="184" t="s">
        <v>211</v>
      </c>
      <c r="AF129" s="207">
        <v>533038</v>
      </c>
      <c r="AG129" s="181" t="s">
        <v>188</v>
      </c>
      <c r="AH129" s="184"/>
      <c r="AI129" s="147" t="s">
        <v>620</v>
      </c>
    </row>
    <row r="130" spans="1:35" s="191" customFormat="1" ht="165">
      <c r="A130" s="205">
        <v>49</v>
      </c>
      <c r="B130" s="147" t="s">
        <v>473</v>
      </c>
      <c r="C130" s="148" t="s">
        <v>474</v>
      </c>
      <c r="D130" s="147" t="s">
        <v>621</v>
      </c>
      <c r="E130" s="147" t="s">
        <v>622</v>
      </c>
      <c r="F130" s="147" t="s">
        <v>465</v>
      </c>
      <c r="G130" s="183">
        <f t="shared" si="7"/>
        <v>573233.79999999993</v>
      </c>
      <c r="H130" s="183">
        <f t="shared" si="8"/>
        <v>30170.20000000007</v>
      </c>
      <c r="I130" s="183">
        <v>603404</v>
      </c>
      <c r="J130" s="184"/>
      <c r="K130" s="184"/>
      <c r="L130" s="184"/>
      <c r="M130" s="184"/>
      <c r="N130" s="184"/>
      <c r="O130" s="184"/>
      <c r="P130" s="184"/>
      <c r="Q130" s="184"/>
      <c r="R130" s="184"/>
      <c r="S130" s="184"/>
      <c r="T130" s="184"/>
      <c r="U130" s="184"/>
      <c r="V130" s="184"/>
      <c r="W130" s="184"/>
      <c r="X130" s="184"/>
      <c r="Y130" s="184"/>
      <c r="Z130" s="207"/>
      <c r="AA130" s="184" t="s">
        <v>206</v>
      </c>
      <c r="AB130" s="184" t="s">
        <v>51</v>
      </c>
      <c r="AC130" s="207">
        <v>300000</v>
      </c>
      <c r="AD130" s="184" t="s">
        <v>284</v>
      </c>
      <c r="AE130" s="184" t="s">
        <v>211</v>
      </c>
      <c r="AF130" s="207">
        <v>303404</v>
      </c>
      <c r="AG130" s="181" t="s">
        <v>188</v>
      </c>
      <c r="AH130" s="184"/>
      <c r="AI130" s="147" t="s">
        <v>623</v>
      </c>
    </row>
    <row r="131" spans="1:35" s="191" customFormat="1" ht="105">
      <c r="A131" s="205">
        <v>50</v>
      </c>
      <c r="B131" s="147" t="s">
        <v>183</v>
      </c>
      <c r="C131" s="147" t="s">
        <v>184</v>
      </c>
      <c r="D131" s="147" t="s">
        <v>624</v>
      </c>
      <c r="E131" s="147" t="s">
        <v>625</v>
      </c>
      <c r="F131" s="147" t="s">
        <v>192</v>
      </c>
      <c r="G131" s="183">
        <f t="shared" si="7"/>
        <v>808980.1</v>
      </c>
      <c r="H131" s="183">
        <f t="shared" si="8"/>
        <v>42577.900000000023</v>
      </c>
      <c r="I131" s="183">
        <v>851558</v>
      </c>
      <c r="J131" s="184"/>
      <c r="K131" s="184"/>
      <c r="L131" s="184"/>
      <c r="M131" s="184"/>
      <c r="N131" s="184"/>
      <c r="O131" s="184"/>
      <c r="P131" s="184"/>
      <c r="Q131" s="184"/>
      <c r="R131" s="184"/>
      <c r="S131" s="184"/>
      <c r="T131" s="184"/>
      <c r="U131" s="184"/>
      <c r="V131" s="184"/>
      <c r="W131" s="184"/>
      <c r="X131" s="184" t="s">
        <v>88</v>
      </c>
      <c r="Y131" s="184" t="s">
        <v>245</v>
      </c>
      <c r="Z131" s="207">
        <v>250000</v>
      </c>
      <c r="AA131" s="184" t="s">
        <v>284</v>
      </c>
      <c r="AB131" s="184" t="s">
        <v>211</v>
      </c>
      <c r="AC131" s="207">
        <v>300000</v>
      </c>
      <c r="AD131" s="184" t="s">
        <v>284</v>
      </c>
      <c r="AE131" s="184" t="s">
        <v>211</v>
      </c>
      <c r="AF131" s="207">
        <v>301558</v>
      </c>
      <c r="AG131" s="181" t="s">
        <v>188</v>
      </c>
      <c r="AH131" s="184"/>
      <c r="AI131" s="147" t="s">
        <v>626</v>
      </c>
    </row>
    <row r="132" spans="1:35" s="191" customFormat="1" ht="135">
      <c r="A132" s="205">
        <v>51</v>
      </c>
      <c r="B132" s="147" t="s">
        <v>183</v>
      </c>
      <c r="C132" s="147" t="s">
        <v>184</v>
      </c>
      <c r="D132" s="147" t="s">
        <v>627</v>
      </c>
      <c r="E132" s="147" t="s">
        <v>628</v>
      </c>
      <c r="F132" s="147" t="s">
        <v>629</v>
      </c>
      <c r="G132" s="183">
        <v>712500</v>
      </c>
      <c r="H132" s="183">
        <v>37500</v>
      </c>
      <c r="I132" s="183">
        <v>750000</v>
      </c>
      <c r="J132" s="184"/>
      <c r="K132" s="184"/>
      <c r="L132" s="184"/>
      <c r="M132" s="184"/>
      <c r="N132" s="184"/>
      <c r="O132" s="184"/>
      <c r="P132" s="184"/>
      <c r="Q132" s="184"/>
      <c r="R132" s="184"/>
      <c r="S132" s="184"/>
      <c r="T132" s="184"/>
      <c r="U132" s="184"/>
      <c r="V132" s="184"/>
      <c r="W132" s="184"/>
      <c r="X132" s="184"/>
      <c r="Y132" s="184"/>
      <c r="Z132" s="207"/>
      <c r="AA132" s="184" t="s">
        <v>88</v>
      </c>
      <c r="AB132" s="184" t="s">
        <v>206</v>
      </c>
      <c r="AC132" s="207">
        <v>300000</v>
      </c>
      <c r="AD132" s="184" t="s">
        <v>284</v>
      </c>
      <c r="AE132" s="184" t="s">
        <v>211</v>
      </c>
      <c r="AF132" s="207">
        <v>450000</v>
      </c>
      <c r="AG132" s="181" t="s">
        <v>188</v>
      </c>
      <c r="AH132" s="184"/>
      <c r="AI132" s="147" t="s">
        <v>630</v>
      </c>
    </row>
    <row r="133" spans="1:35" s="191" customFormat="1" ht="105">
      <c r="A133" s="205">
        <v>52</v>
      </c>
      <c r="B133" s="147" t="s">
        <v>183</v>
      </c>
      <c r="C133" s="147" t="s">
        <v>184</v>
      </c>
      <c r="D133" s="147" t="s">
        <v>631</v>
      </c>
      <c r="E133" s="147" t="s">
        <v>632</v>
      </c>
      <c r="F133" s="147" t="s">
        <v>331</v>
      </c>
      <c r="G133" s="183">
        <f t="shared" ref="G133:G146" si="9">I133*95%</f>
        <v>611705.94999999995</v>
      </c>
      <c r="H133" s="183">
        <f t="shared" ref="H133:H146" si="10">I133-G133</f>
        <v>32195.050000000047</v>
      </c>
      <c r="I133" s="183">
        <v>643901</v>
      </c>
      <c r="J133" s="184"/>
      <c r="K133" s="184"/>
      <c r="L133" s="184"/>
      <c r="M133" s="184"/>
      <c r="N133" s="184"/>
      <c r="O133" s="184"/>
      <c r="P133" s="184"/>
      <c r="Q133" s="184"/>
      <c r="R133" s="184"/>
      <c r="S133" s="184"/>
      <c r="T133" s="184"/>
      <c r="U133" s="184"/>
      <c r="V133" s="184"/>
      <c r="W133" s="184"/>
      <c r="X133" s="205" t="s">
        <v>88</v>
      </c>
      <c r="Y133" s="205" t="s">
        <v>206</v>
      </c>
      <c r="Z133" s="207">
        <v>400000</v>
      </c>
      <c r="AA133" s="184" t="s">
        <v>284</v>
      </c>
      <c r="AB133" s="184" t="s">
        <v>211</v>
      </c>
      <c r="AC133" s="207">
        <v>243901</v>
      </c>
      <c r="AD133" s="184"/>
      <c r="AE133" s="184"/>
      <c r="AF133" s="207"/>
      <c r="AG133" s="181" t="s">
        <v>188</v>
      </c>
      <c r="AH133" s="184"/>
      <c r="AI133" s="147" t="s">
        <v>633</v>
      </c>
    </row>
    <row r="134" spans="1:35" s="191" customFormat="1" ht="105">
      <c r="A134" s="205">
        <v>53</v>
      </c>
      <c r="B134" s="147" t="s">
        <v>634</v>
      </c>
      <c r="C134" s="147" t="s">
        <v>184</v>
      </c>
      <c r="D134" s="147" t="s">
        <v>635</v>
      </c>
      <c r="E134" s="147" t="s">
        <v>636</v>
      </c>
      <c r="F134" s="147" t="s">
        <v>637</v>
      </c>
      <c r="G134" s="183">
        <f t="shared" si="9"/>
        <v>1474731.55</v>
      </c>
      <c r="H134" s="183">
        <f t="shared" si="10"/>
        <v>77617.449999999953</v>
      </c>
      <c r="I134" s="183">
        <v>1552349</v>
      </c>
      <c r="J134" s="184"/>
      <c r="K134" s="184"/>
      <c r="L134" s="184"/>
      <c r="M134" s="184"/>
      <c r="N134" s="184"/>
      <c r="O134" s="184"/>
      <c r="P134" s="184"/>
      <c r="Q134" s="184"/>
      <c r="R134" s="184"/>
      <c r="S134" s="184"/>
      <c r="T134" s="184"/>
      <c r="U134" s="184"/>
      <c r="V134" s="184"/>
      <c r="W134" s="184"/>
      <c r="X134" s="205" t="s">
        <v>88</v>
      </c>
      <c r="Y134" s="205" t="s">
        <v>206</v>
      </c>
      <c r="Z134" s="207">
        <v>500000</v>
      </c>
      <c r="AA134" s="184" t="s">
        <v>284</v>
      </c>
      <c r="AB134" s="184" t="s">
        <v>211</v>
      </c>
      <c r="AC134" s="207">
        <v>500000</v>
      </c>
      <c r="AD134" s="184" t="s">
        <v>284</v>
      </c>
      <c r="AE134" s="184" t="s">
        <v>211</v>
      </c>
      <c r="AF134" s="207">
        <v>552349</v>
      </c>
      <c r="AG134" s="181" t="s">
        <v>188</v>
      </c>
      <c r="AH134" s="184"/>
      <c r="AI134" s="147" t="s">
        <v>638</v>
      </c>
    </row>
    <row r="135" spans="1:35" s="191" customFormat="1" ht="28.5" customHeight="1">
      <c r="A135" s="208"/>
      <c r="B135" s="161"/>
      <c r="C135" s="161"/>
      <c r="D135" s="161"/>
      <c r="E135" s="161"/>
      <c r="F135" s="161"/>
      <c r="G135" s="202"/>
      <c r="H135" s="202"/>
      <c r="I135" s="202"/>
      <c r="J135" s="160"/>
      <c r="K135" s="160"/>
      <c r="L135" s="160"/>
      <c r="M135" s="160"/>
      <c r="N135" s="160"/>
      <c r="O135" s="160"/>
      <c r="P135" s="160"/>
      <c r="Q135" s="160"/>
      <c r="R135" s="160"/>
      <c r="S135" s="160"/>
      <c r="T135" s="160"/>
      <c r="U135" s="160"/>
      <c r="V135" s="160"/>
      <c r="W135" s="160"/>
      <c r="X135" s="160"/>
      <c r="Y135" s="160"/>
      <c r="Z135" s="200"/>
      <c r="AA135" s="160"/>
      <c r="AB135" s="160"/>
      <c r="AC135" s="200"/>
      <c r="AD135" s="160"/>
      <c r="AE135" s="160"/>
      <c r="AF135" s="200"/>
      <c r="AG135" s="199"/>
      <c r="AH135" s="160"/>
      <c r="AI135" s="161"/>
    </row>
    <row r="136" spans="1:35" s="191" customFormat="1" ht="150">
      <c r="A136" s="205">
        <v>1</v>
      </c>
      <c r="B136" s="147" t="s">
        <v>634</v>
      </c>
      <c r="C136" s="147" t="s">
        <v>184</v>
      </c>
      <c r="D136" s="147" t="s">
        <v>639</v>
      </c>
      <c r="E136" s="147" t="s">
        <v>640</v>
      </c>
      <c r="F136" s="147"/>
      <c r="G136" s="183">
        <f t="shared" si="9"/>
        <v>1425000</v>
      </c>
      <c r="H136" s="183">
        <f t="shared" si="10"/>
        <v>75000</v>
      </c>
      <c r="I136" s="183">
        <v>1500000</v>
      </c>
      <c r="J136" s="184"/>
      <c r="K136" s="184"/>
      <c r="L136" s="184"/>
      <c r="M136" s="184"/>
      <c r="N136" s="184"/>
      <c r="O136" s="184"/>
      <c r="P136" s="184"/>
      <c r="Q136" s="184"/>
      <c r="R136" s="184"/>
      <c r="S136" s="184"/>
      <c r="T136" s="184"/>
      <c r="U136" s="184"/>
      <c r="V136" s="184"/>
      <c r="W136" s="184"/>
      <c r="X136" s="184"/>
      <c r="Y136" s="184"/>
      <c r="Z136" s="207"/>
      <c r="AA136" s="184" t="s">
        <v>332</v>
      </c>
      <c r="AB136" s="184" t="s">
        <v>212</v>
      </c>
      <c r="AC136" s="207">
        <v>750000</v>
      </c>
      <c r="AD136" s="184" t="s">
        <v>332</v>
      </c>
      <c r="AE136" s="184" t="s">
        <v>212</v>
      </c>
      <c r="AF136" s="207">
        <v>750000</v>
      </c>
      <c r="AG136" s="181"/>
      <c r="AH136" s="184"/>
      <c r="AI136" s="147" t="s">
        <v>641</v>
      </c>
    </row>
    <row r="137" spans="1:35" s="191" customFormat="1" ht="105">
      <c r="A137" s="205">
        <v>2</v>
      </c>
      <c r="B137" s="147" t="s">
        <v>634</v>
      </c>
      <c r="C137" s="147" t="s">
        <v>184</v>
      </c>
      <c r="D137" s="147" t="s">
        <v>642</v>
      </c>
      <c r="E137" s="147" t="s">
        <v>643</v>
      </c>
      <c r="F137" s="147"/>
      <c r="G137" s="183">
        <f t="shared" si="9"/>
        <v>570000</v>
      </c>
      <c r="H137" s="183">
        <f t="shared" si="10"/>
        <v>30000</v>
      </c>
      <c r="I137" s="183">
        <v>600000</v>
      </c>
      <c r="J137" s="184"/>
      <c r="K137" s="184"/>
      <c r="L137" s="184"/>
      <c r="M137" s="184"/>
      <c r="N137" s="184"/>
      <c r="O137" s="184"/>
      <c r="P137" s="184"/>
      <c r="Q137" s="184"/>
      <c r="R137" s="184"/>
      <c r="S137" s="184"/>
      <c r="T137" s="184"/>
      <c r="U137" s="184"/>
      <c r="V137" s="184"/>
      <c r="W137" s="184"/>
      <c r="X137" s="205" t="s">
        <v>88</v>
      </c>
      <c r="Y137" s="205" t="s">
        <v>206</v>
      </c>
      <c r="Z137" s="207">
        <v>300000</v>
      </c>
      <c r="AA137" s="184" t="s">
        <v>97</v>
      </c>
      <c r="AB137" s="184" t="s">
        <v>50</v>
      </c>
      <c r="AC137" s="207">
        <v>300000</v>
      </c>
      <c r="AD137" s="184"/>
      <c r="AE137" s="184"/>
      <c r="AF137" s="207"/>
      <c r="AG137" s="181"/>
      <c r="AH137" s="184"/>
      <c r="AI137" s="147" t="s">
        <v>644</v>
      </c>
    </row>
    <row r="138" spans="1:35" s="191" customFormat="1" ht="135">
      <c r="A138" s="205">
        <v>3</v>
      </c>
      <c r="B138" s="147" t="s">
        <v>634</v>
      </c>
      <c r="C138" s="147" t="s">
        <v>184</v>
      </c>
      <c r="D138" s="147" t="s">
        <v>645</v>
      </c>
      <c r="E138" s="147" t="s">
        <v>646</v>
      </c>
      <c r="F138" s="147"/>
      <c r="G138" s="183">
        <f t="shared" si="9"/>
        <v>1425000</v>
      </c>
      <c r="H138" s="183">
        <f t="shared" si="10"/>
        <v>75000</v>
      </c>
      <c r="I138" s="183">
        <v>1500000</v>
      </c>
      <c r="J138" s="184"/>
      <c r="K138" s="184"/>
      <c r="L138" s="184"/>
      <c r="M138" s="184"/>
      <c r="N138" s="184"/>
      <c r="O138" s="184"/>
      <c r="P138" s="184"/>
      <c r="Q138" s="184"/>
      <c r="R138" s="184"/>
      <c r="S138" s="184"/>
      <c r="T138" s="184"/>
      <c r="U138" s="184"/>
      <c r="V138" s="184"/>
      <c r="W138" s="184"/>
      <c r="X138" s="184"/>
      <c r="Y138" s="184"/>
      <c r="Z138" s="207"/>
      <c r="AA138" s="184" t="s">
        <v>332</v>
      </c>
      <c r="AB138" s="184" t="s">
        <v>212</v>
      </c>
      <c r="AC138" s="207">
        <v>750000</v>
      </c>
      <c r="AD138" s="184" t="s">
        <v>332</v>
      </c>
      <c r="AE138" s="184" t="s">
        <v>212</v>
      </c>
      <c r="AF138" s="207">
        <v>750000</v>
      </c>
      <c r="AG138" s="181"/>
      <c r="AH138" s="184"/>
      <c r="AI138" s="147" t="s">
        <v>647</v>
      </c>
    </row>
    <row r="139" spans="1:35" s="191" customFormat="1" ht="165">
      <c r="A139" s="205">
        <v>4</v>
      </c>
      <c r="B139" s="147" t="s">
        <v>634</v>
      </c>
      <c r="C139" s="147" t="s">
        <v>184</v>
      </c>
      <c r="D139" s="147" t="s">
        <v>648</v>
      </c>
      <c r="E139" s="147" t="s">
        <v>649</v>
      </c>
      <c r="F139" s="147"/>
      <c r="G139" s="183">
        <f t="shared" si="9"/>
        <v>522500</v>
      </c>
      <c r="H139" s="183">
        <f t="shared" si="10"/>
        <v>27500</v>
      </c>
      <c r="I139" s="183">
        <v>550000</v>
      </c>
      <c r="J139" s="184"/>
      <c r="K139" s="184"/>
      <c r="L139" s="184"/>
      <c r="M139" s="184"/>
      <c r="N139" s="184"/>
      <c r="O139" s="184"/>
      <c r="P139" s="184"/>
      <c r="Q139" s="184"/>
      <c r="R139" s="184"/>
      <c r="S139" s="184"/>
      <c r="T139" s="184"/>
      <c r="U139" s="184"/>
      <c r="V139" s="184"/>
      <c r="W139" s="184"/>
      <c r="X139" s="184"/>
      <c r="Y139" s="184"/>
      <c r="Z139" s="207"/>
      <c r="AA139" s="184" t="s">
        <v>97</v>
      </c>
      <c r="AB139" s="184" t="s">
        <v>212</v>
      </c>
      <c r="AC139" s="207">
        <v>550000</v>
      </c>
      <c r="AD139" s="184"/>
      <c r="AE139" s="184"/>
      <c r="AF139" s="207"/>
      <c r="AG139" s="181"/>
      <c r="AH139" s="184"/>
      <c r="AI139" s="147" t="s">
        <v>650</v>
      </c>
    </row>
    <row r="140" spans="1:35" s="191" customFormat="1" ht="75">
      <c r="A140" s="205">
        <v>5</v>
      </c>
      <c r="B140" s="147" t="s">
        <v>651</v>
      </c>
      <c r="C140" s="147" t="s">
        <v>325</v>
      </c>
      <c r="D140" s="147" t="s">
        <v>652</v>
      </c>
      <c r="E140" s="147" t="s">
        <v>653</v>
      </c>
      <c r="F140" s="147"/>
      <c r="G140" s="183">
        <f t="shared" si="9"/>
        <v>55955</v>
      </c>
      <c r="H140" s="183">
        <f t="shared" si="10"/>
        <v>2945</v>
      </c>
      <c r="I140" s="183">
        <v>58900</v>
      </c>
      <c r="J140" s="184"/>
      <c r="K140" s="184"/>
      <c r="L140" s="184"/>
      <c r="M140" s="184"/>
      <c r="N140" s="184"/>
      <c r="O140" s="184"/>
      <c r="P140" s="184"/>
      <c r="Q140" s="184"/>
      <c r="R140" s="184"/>
      <c r="S140" s="184"/>
      <c r="T140" s="184"/>
      <c r="U140" s="184"/>
      <c r="V140" s="184"/>
      <c r="W140" s="184"/>
      <c r="X140" s="205" t="s">
        <v>88</v>
      </c>
      <c r="Y140" s="205" t="s">
        <v>206</v>
      </c>
      <c r="Z140" s="207">
        <v>58900</v>
      </c>
      <c r="AA140" s="184"/>
      <c r="AB140" s="184"/>
      <c r="AC140" s="207"/>
      <c r="AD140" s="184"/>
      <c r="AE140" s="184"/>
      <c r="AF140" s="207"/>
      <c r="AG140" s="181"/>
      <c r="AH140" s="184"/>
      <c r="AI140" s="181" t="s">
        <v>654</v>
      </c>
    </row>
    <row r="141" spans="1:35" s="191" customFormat="1" ht="105">
      <c r="A141" s="205">
        <v>6</v>
      </c>
      <c r="B141" s="147" t="s">
        <v>651</v>
      </c>
      <c r="C141" s="147" t="s">
        <v>325</v>
      </c>
      <c r="D141" s="147" t="s">
        <v>655</v>
      </c>
      <c r="E141" s="147" t="s">
        <v>656</v>
      </c>
      <c r="F141" s="147"/>
      <c r="G141" s="183">
        <f t="shared" si="9"/>
        <v>285000</v>
      </c>
      <c r="H141" s="183">
        <f t="shared" si="10"/>
        <v>15000</v>
      </c>
      <c r="I141" s="183">
        <v>300000</v>
      </c>
      <c r="J141" s="184"/>
      <c r="K141" s="184"/>
      <c r="L141" s="184"/>
      <c r="M141" s="184"/>
      <c r="N141" s="184"/>
      <c r="O141" s="184"/>
      <c r="P141" s="184"/>
      <c r="Q141" s="184"/>
      <c r="R141" s="184"/>
      <c r="S141" s="184"/>
      <c r="T141" s="184"/>
      <c r="U141" s="184"/>
      <c r="V141" s="184"/>
      <c r="W141" s="184"/>
      <c r="X141" s="205" t="s">
        <v>88</v>
      </c>
      <c r="Y141" s="205" t="s">
        <v>206</v>
      </c>
      <c r="Z141" s="207">
        <v>300000</v>
      </c>
      <c r="AA141" s="184"/>
      <c r="AB141" s="184"/>
      <c r="AC141" s="207"/>
      <c r="AD141" s="184"/>
      <c r="AE141" s="184"/>
      <c r="AF141" s="207"/>
      <c r="AG141" s="181"/>
      <c r="AH141" s="184"/>
      <c r="AI141" s="181" t="s">
        <v>657</v>
      </c>
    </row>
    <row r="142" spans="1:35" s="191" customFormat="1" ht="75">
      <c r="A142" s="205">
        <v>7</v>
      </c>
      <c r="B142" s="147" t="s">
        <v>651</v>
      </c>
      <c r="C142" s="147" t="s">
        <v>325</v>
      </c>
      <c r="D142" s="147" t="s">
        <v>658</v>
      </c>
      <c r="E142" s="147" t="s">
        <v>659</v>
      </c>
      <c r="F142" s="147"/>
      <c r="G142" s="183">
        <f t="shared" si="9"/>
        <v>47500</v>
      </c>
      <c r="H142" s="183">
        <f t="shared" si="10"/>
        <v>2500</v>
      </c>
      <c r="I142" s="183">
        <v>50000</v>
      </c>
      <c r="J142" s="184"/>
      <c r="K142" s="184"/>
      <c r="L142" s="184"/>
      <c r="M142" s="184"/>
      <c r="N142" s="184"/>
      <c r="O142" s="184"/>
      <c r="P142" s="184"/>
      <c r="Q142" s="184"/>
      <c r="R142" s="184"/>
      <c r="S142" s="184"/>
      <c r="T142" s="184"/>
      <c r="U142" s="184"/>
      <c r="V142" s="184"/>
      <c r="W142" s="184"/>
      <c r="X142" s="205" t="s">
        <v>88</v>
      </c>
      <c r="Y142" s="205" t="s">
        <v>206</v>
      </c>
      <c r="Z142" s="207">
        <v>50000</v>
      </c>
      <c r="AA142" s="184"/>
      <c r="AB142" s="184"/>
      <c r="AC142" s="207"/>
      <c r="AD142" s="184"/>
      <c r="AE142" s="184"/>
      <c r="AF142" s="207"/>
      <c r="AG142" s="181"/>
      <c r="AH142" s="184"/>
      <c r="AI142" s="181" t="s">
        <v>660</v>
      </c>
    </row>
    <row r="143" spans="1:35" s="191" customFormat="1" ht="90">
      <c r="A143" s="205">
        <v>8</v>
      </c>
      <c r="B143" s="147" t="s">
        <v>651</v>
      </c>
      <c r="C143" s="147" t="s">
        <v>325</v>
      </c>
      <c r="D143" s="147" t="s">
        <v>661</v>
      </c>
      <c r="E143" s="147" t="s">
        <v>662</v>
      </c>
      <c r="F143" s="147"/>
      <c r="G143" s="183">
        <f t="shared" si="9"/>
        <v>137750</v>
      </c>
      <c r="H143" s="183">
        <f t="shared" si="10"/>
        <v>7250</v>
      </c>
      <c r="I143" s="183">
        <v>145000</v>
      </c>
      <c r="J143" s="184"/>
      <c r="K143" s="184"/>
      <c r="L143" s="184"/>
      <c r="M143" s="184"/>
      <c r="N143" s="184"/>
      <c r="O143" s="184"/>
      <c r="P143" s="184"/>
      <c r="Q143" s="184"/>
      <c r="R143" s="184"/>
      <c r="S143" s="184"/>
      <c r="T143" s="184"/>
      <c r="U143" s="184"/>
      <c r="V143" s="184"/>
      <c r="W143" s="184"/>
      <c r="X143" s="205" t="s">
        <v>88</v>
      </c>
      <c r="Y143" s="205" t="s">
        <v>206</v>
      </c>
      <c r="Z143" s="207">
        <v>145000</v>
      </c>
      <c r="AA143" s="184"/>
      <c r="AB143" s="184"/>
      <c r="AC143" s="207"/>
      <c r="AD143" s="184"/>
      <c r="AE143" s="184"/>
      <c r="AF143" s="207"/>
      <c r="AG143" s="181"/>
      <c r="AH143" s="184"/>
      <c r="AI143" s="181" t="s">
        <v>663</v>
      </c>
    </row>
    <row r="144" spans="1:35" s="191" customFormat="1" ht="75">
      <c r="A144" s="205">
        <v>9</v>
      </c>
      <c r="B144" s="147" t="s">
        <v>651</v>
      </c>
      <c r="C144" s="147" t="s">
        <v>325</v>
      </c>
      <c r="D144" s="147" t="s">
        <v>664</v>
      </c>
      <c r="E144" s="147" t="s">
        <v>665</v>
      </c>
      <c r="F144" s="147"/>
      <c r="G144" s="183">
        <f>I144*95%</f>
        <v>475000</v>
      </c>
      <c r="H144" s="183">
        <f>I144-G144</f>
        <v>25000</v>
      </c>
      <c r="I144" s="183">
        <v>500000</v>
      </c>
      <c r="J144" s="184"/>
      <c r="K144" s="184"/>
      <c r="L144" s="184"/>
      <c r="M144" s="184"/>
      <c r="N144" s="184"/>
      <c r="O144" s="184"/>
      <c r="P144" s="184"/>
      <c r="Q144" s="184"/>
      <c r="R144" s="184"/>
      <c r="S144" s="184"/>
      <c r="T144" s="184"/>
      <c r="U144" s="184"/>
      <c r="V144" s="184"/>
      <c r="W144" s="184"/>
      <c r="X144" s="205" t="s">
        <v>88</v>
      </c>
      <c r="Y144" s="205" t="s">
        <v>206</v>
      </c>
      <c r="Z144" s="207">
        <v>500000</v>
      </c>
      <c r="AA144" s="184"/>
      <c r="AB144" s="184"/>
      <c r="AC144" s="207"/>
      <c r="AD144" s="184"/>
      <c r="AE144" s="184"/>
      <c r="AF144" s="207"/>
      <c r="AG144" s="181"/>
      <c r="AH144" s="184"/>
      <c r="AI144" s="181" t="s">
        <v>666</v>
      </c>
    </row>
    <row r="145" spans="1:35" s="191" customFormat="1" ht="75">
      <c r="A145" s="205">
        <v>10</v>
      </c>
      <c r="B145" s="147" t="s">
        <v>651</v>
      </c>
      <c r="C145" s="147" t="s">
        <v>325</v>
      </c>
      <c r="D145" s="147" t="s">
        <v>667</v>
      </c>
      <c r="E145" s="209" t="s">
        <v>668</v>
      </c>
      <c r="F145" s="147"/>
      <c r="G145" s="183">
        <f>I145*95%</f>
        <v>285000</v>
      </c>
      <c r="H145" s="183">
        <f>I145-G145</f>
        <v>15000</v>
      </c>
      <c r="I145" s="183">
        <v>300000</v>
      </c>
      <c r="J145" s="184"/>
      <c r="K145" s="184"/>
      <c r="L145" s="184"/>
      <c r="M145" s="184"/>
      <c r="N145" s="184"/>
      <c r="O145" s="184"/>
      <c r="P145" s="184"/>
      <c r="Q145" s="184"/>
      <c r="R145" s="184"/>
      <c r="S145" s="184"/>
      <c r="T145" s="184"/>
      <c r="U145" s="184"/>
      <c r="V145" s="184"/>
      <c r="W145" s="184"/>
      <c r="X145" s="205" t="s">
        <v>88</v>
      </c>
      <c r="Y145" s="205" t="s">
        <v>206</v>
      </c>
      <c r="Z145" s="207">
        <v>300000</v>
      </c>
      <c r="AA145" s="184"/>
      <c r="AB145" s="184"/>
      <c r="AC145" s="207"/>
      <c r="AD145" s="184"/>
      <c r="AE145" s="184"/>
      <c r="AF145" s="207"/>
      <c r="AG145" s="181"/>
      <c r="AH145" s="184"/>
      <c r="AI145" s="147" t="s">
        <v>669</v>
      </c>
    </row>
    <row r="146" spans="1:35" s="191" customFormat="1" ht="105">
      <c r="A146" s="205">
        <v>11</v>
      </c>
      <c r="B146" s="147" t="s">
        <v>651</v>
      </c>
      <c r="C146" s="147" t="s">
        <v>325</v>
      </c>
      <c r="D146" s="147" t="s">
        <v>670</v>
      </c>
      <c r="E146" s="209" t="s">
        <v>671</v>
      </c>
      <c r="F146" s="147"/>
      <c r="G146" s="183">
        <f t="shared" si="9"/>
        <v>152000</v>
      </c>
      <c r="H146" s="183">
        <f t="shared" si="10"/>
        <v>8000</v>
      </c>
      <c r="I146" s="183">
        <v>160000</v>
      </c>
      <c r="J146" s="184"/>
      <c r="K146" s="184"/>
      <c r="L146" s="184"/>
      <c r="M146" s="184"/>
      <c r="N146" s="184"/>
      <c r="O146" s="184"/>
      <c r="P146" s="184"/>
      <c r="Q146" s="184"/>
      <c r="R146" s="184"/>
      <c r="S146" s="184"/>
      <c r="T146" s="184"/>
      <c r="U146" s="184"/>
      <c r="V146" s="184"/>
      <c r="W146" s="184"/>
      <c r="X146" s="205" t="s">
        <v>50</v>
      </c>
      <c r="Y146" s="205" t="s">
        <v>206</v>
      </c>
      <c r="Z146" s="207">
        <v>160000</v>
      </c>
      <c r="AA146" s="184"/>
      <c r="AB146" s="184"/>
      <c r="AC146" s="207"/>
      <c r="AD146" s="184"/>
      <c r="AE146" s="184"/>
      <c r="AF146" s="207"/>
      <c r="AG146" s="181"/>
      <c r="AH146" s="184"/>
      <c r="AI146" s="147" t="s">
        <v>672</v>
      </c>
    </row>
    <row r="147" spans="1:35" ht="36.75" customHeight="1">
      <c r="A147" s="162"/>
      <c r="B147" s="162"/>
      <c r="C147" s="162"/>
      <c r="D147" s="162"/>
      <c r="E147" s="162"/>
      <c r="F147" s="143"/>
      <c r="G147" s="210">
        <f>SUM(G136:G146)</f>
        <v>5380705</v>
      </c>
      <c r="H147" s="210">
        <f t="shared" ref="H147:AF147" si="11">SUM(H136:H146)</f>
        <v>283195</v>
      </c>
      <c r="I147" s="210">
        <f t="shared" si="11"/>
        <v>5663900</v>
      </c>
      <c r="J147" s="210">
        <f t="shared" si="11"/>
        <v>0</v>
      </c>
      <c r="K147" s="210">
        <f t="shared" si="11"/>
        <v>0</v>
      </c>
      <c r="L147" s="210">
        <f t="shared" si="11"/>
        <v>0</v>
      </c>
      <c r="M147" s="210">
        <f t="shared" si="11"/>
        <v>0</v>
      </c>
      <c r="N147" s="210">
        <f t="shared" si="11"/>
        <v>0</v>
      </c>
      <c r="O147" s="210">
        <f t="shared" si="11"/>
        <v>0</v>
      </c>
      <c r="P147" s="210">
        <f t="shared" si="11"/>
        <v>0</v>
      </c>
      <c r="Q147" s="210">
        <f t="shared" si="11"/>
        <v>0</v>
      </c>
      <c r="R147" s="210">
        <f t="shared" si="11"/>
        <v>0</v>
      </c>
      <c r="S147" s="210">
        <f t="shared" si="11"/>
        <v>0</v>
      </c>
      <c r="T147" s="210">
        <f t="shared" si="11"/>
        <v>0</v>
      </c>
      <c r="U147" s="210">
        <f t="shared" si="11"/>
        <v>0</v>
      </c>
      <c r="V147" s="210">
        <f t="shared" si="11"/>
        <v>0</v>
      </c>
      <c r="W147" s="210">
        <f t="shared" si="11"/>
        <v>0</v>
      </c>
      <c r="X147" s="210">
        <f t="shared" si="11"/>
        <v>0</v>
      </c>
      <c r="Y147" s="210">
        <f t="shared" si="11"/>
        <v>0</v>
      </c>
      <c r="Z147" s="210">
        <f t="shared" si="11"/>
        <v>1813900</v>
      </c>
      <c r="AA147" s="210">
        <f t="shared" si="11"/>
        <v>0</v>
      </c>
      <c r="AB147" s="210">
        <f t="shared" si="11"/>
        <v>0</v>
      </c>
      <c r="AC147" s="210">
        <f t="shared" si="11"/>
        <v>2350000</v>
      </c>
      <c r="AD147" s="210">
        <f t="shared" si="11"/>
        <v>0</v>
      </c>
      <c r="AE147" s="210">
        <f t="shared" si="11"/>
        <v>0</v>
      </c>
      <c r="AF147" s="210">
        <f t="shared" si="11"/>
        <v>1500000</v>
      </c>
      <c r="AG147" s="162"/>
      <c r="AH147" s="162"/>
      <c r="AI147" s="143"/>
    </row>
    <row r="148" spans="1:35" ht="30.75" customHeight="1">
      <c r="A148" s="160"/>
      <c r="B148" s="160"/>
      <c r="C148" s="160"/>
      <c r="D148" s="160"/>
      <c r="E148" s="160"/>
      <c r="F148" s="161"/>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1"/>
    </row>
    <row r="149" spans="1:35" ht="105">
      <c r="A149" s="169">
        <v>1</v>
      </c>
      <c r="B149" s="147" t="s">
        <v>183</v>
      </c>
      <c r="C149" s="147" t="s">
        <v>184</v>
      </c>
      <c r="D149" s="147" t="s">
        <v>673</v>
      </c>
      <c r="E149" s="147" t="s">
        <v>674</v>
      </c>
      <c r="F149" s="143"/>
      <c r="G149" s="183">
        <f t="shared" ref="G149:G162" si="12">I149*95%</f>
        <v>384465</v>
      </c>
      <c r="H149" s="183">
        <f t="shared" ref="H149:H162" si="13">I149-G149</f>
        <v>20235</v>
      </c>
      <c r="I149" s="183">
        <v>404700</v>
      </c>
      <c r="J149" s="162"/>
      <c r="K149" s="162"/>
      <c r="L149" s="162"/>
      <c r="M149" s="162"/>
      <c r="N149" s="162"/>
      <c r="O149" s="162"/>
      <c r="P149" s="162"/>
      <c r="Q149" s="162"/>
      <c r="R149" s="162"/>
      <c r="S149" s="162"/>
      <c r="T149" s="162"/>
      <c r="U149" s="162"/>
      <c r="V149" s="162"/>
      <c r="W149" s="162"/>
      <c r="X149" s="169" t="s">
        <v>245</v>
      </c>
      <c r="Y149" s="169" t="s">
        <v>217</v>
      </c>
      <c r="Z149" s="207">
        <v>404700</v>
      </c>
      <c r="AA149" s="162"/>
      <c r="AB149" s="162"/>
      <c r="AC149" s="162"/>
      <c r="AD149" s="162"/>
      <c r="AE149" s="162"/>
      <c r="AF149" s="162"/>
      <c r="AG149" s="162"/>
      <c r="AH149" s="162"/>
      <c r="AI149" s="153" t="s">
        <v>675</v>
      </c>
    </row>
    <row r="150" spans="1:35" ht="180">
      <c r="A150" s="169">
        <v>2</v>
      </c>
      <c r="B150" s="147" t="s">
        <v>183</v>
      </c>
      <c r="C150" s="147" t="s">
        <v>184</v>
      </c>
      <c r="D150" s="147" t="s">
        <v>676</v>
      </c>
      <c r="E150" s="147" t="s">
        <v>677</v>
      </c>
      <c r="F150" s="143"/>
      <c r="G150" s="183">
        <f t="shared" si="12"/>
        <v>1106440.3</v>
      </c>
      <c r="H150" s="183">
        <f t="shared" si="13"/>
        <v>58233.699999999953</v>
      </c>
      <c r="I150" s="183">
        <v>1164674</v>
      </c>
      <c r="J150" s="162"/>
      <c r="K150" s="162"/>
      <c r="L150" s="162"/>
      <c r="M150" s="162"/>
      <c r="N150" s="162"/>
      <c r="O150" s="162"/>
      <c r="P150" s="162"/>
      <c r="Q150" s="162"/>
      <c r="R150" s="162"/>
      <c r="S150" s="162"/>
      <c r="T150" s="162"/>
      <c r="U150" s="162"/>
      <c r="V150" s="162"/>
      <c r="W150" s="162"/>
      <c r="X150" s="169" t="s">
        <v>245</v>
      </c>
      <c r="Y150" s="169" t="s">
        <v>217</v>
      </c>
      <c r="Z150" s="207">
        <v>400000</v>
      </c>
      <c r="AA150" s="169" t="s">
        <v>97</v>
      </c>
      <c r="AB150" s="169" t="s">
        <v>212</v>
      </c>
      <c r="AC150" s="211">
        <f>I150-Z150</f>
        <v>764674</v>
      </c>
      <c r="AD150" s="162"/>
      <c r="AE150" s="162"/>
      <c r="AF150" s="162"/>
      <c r="AG150" s="162"/>
      <c r="AH150" s="162"/>
      <c r="AI150" s="153" t="s">
        <v>678</v>
      </c>
    </row>
    <row r="151" spans="1:35" ht="105">
      <c r="A151" s="169">
        <v>3</v>
      </c>
      <c r="B151" s="147" t="s">
        <v>183</v>
      </c>
      <c r="C151" s="147" t="s">
        <v>184</v>
      </c>
      <c r="D151" s="143" t="s">
        <v>679</v>
      </c>
      <c r="E151" s="147" t="s">
        <v>680</v>
      </c>
      <c r="F151" s="143"/>
      <c r="G151" s="183">
        <f t="shared" si="12"/>
        <v>819880.39999999991</v>
      </c>
      <c r="H151" s="183">
        <f t="shared" si="13"/>
        <v>43151.600000000093</v>
      </c>
      <c r="I151" s="183">
        <v>863032</v>
      </c>
      <c r="J151" s="162"/>
      <c r="K151" s="162"/>
      <c r="L151" s="162"/>
      <c r="M151" s="162"/>
      <c r="N151" s="162"/>
      <c r="O151" s="162"/>
      <c r="P151" s="162"/>
      <c r="Q151" s="162"/>
      <c r="R151" s="162"/>
      <c r="S151" s="162"/>
      <c r="T151" s="162"/>
      <c r="U151" s="162"/>
      <c r="V151" s="162"/>
      <c r="W151" s="162"/>
      <c r="X151" s="169" t="s">
        <v>245</v>
      </c>
      <c r="Y151" s="169" t="s">
        <v>217</v>
      </c>
      <c r="Z151" s="207">
        <v>300000</v>
      </c>
      <c r="AA151" s="169" t="s">
        <v>97</v>
      </c>
      <c r="AB151" s="169" t="s">
        <v>212</v>
      </c>
      <c r="AC151" s="211">
        <f>I151-Z151</f>
        <v>563032</v>
      </c>
      <c r="AD151" s="162"/>
      <c r="AE151" s="162"/>
      <c r="AF151" s="162"/>
      <c r="AG151" s="162"/>
      <c r="AH151" s="162"/>
      <c r="AI151" s="153" t="s">
        <v>681</v>
      </c>
    </row>
    <row r="152" spans="1:35" ht="135">
      <c r="A152" s="169">
        <v>4</v>
      </c>
      <c r="B152" s="147" t="s">
        <v>183</v>
      </c>
      <c r="C152" s="147" t="s">
        <v>184</v>
      </c>
      <c r="D152" s="147" t="s">
        <v>572</v>
      </c>
      <c r="E152" s="147" t="s">
        <v>682</v>
      </c>
      <c r="F152" s="143"/>
      <c r="G152" s="183">
        <f t="shared" si="12"/>
        <v>686660</v>
      </c>
      <c r="H152" s="183">
        <f t="shared" si="13"/>
        <v>36140</v>
      </c>
      <c r="I152" s="183">
        <v>722800</v>
      </c>
      <c r="J152" s="162"/>
      <c r="K152" s="162"/>
      <c r="L152" s="162"/>
      <c r="M152" s="162"/>
      <c r="N152" s="162"/>
      <c r="O152" s="162"/>
      <c r="P152" s="162"/>
      <c r="Q152" s="162"/>
      <c r="R152" s="162"/>
      <c r="S152" s="162"/>
      <c r="T152" s="162"/>
      <c r="U152" s="162"/>
      <c r="V152" s="162"/>
      <c r="W152" s="162"/>
      <c r="X152" s="169" t="s">
        <v>245</v>
      </c>
      <c r="Y152" s="169" t="s">
        <v>217</v>
      </c>
      <c r="Z152" s="207">
        <v>300000</v>
      </c>
      <c r="AA152" s="169" t="s">
        <v>97</v>
      </c>
      <c r="AB152" s="169" t="s">
        <v>212</v>
      </c>
      <c r="AC152" s="211">
        <f>I152-Z152</f>
        <v>422800</v>
      </c>
      <c r="AD152" s="162"/>
      <c r="AE152" s="162"/>
      <c r="AF152" s="162"/>
      <c r="AG152" s="162"/>
      <c r="AH152" s="162"/>
      <c r="AI152" s="153" t="s">
        <v>683</v>
      </c>
    </row>
    <row r="153" spans="1:35" ht="165">
      <c r="A153" s="169">
        <v>5</v>
      </c>
      <c r="B153" s="147" t="s">
        <v>183</v>
      </c>
      <c r="C153" s="147" t="s">
        <v>184</v>
      </c>
      <c r="D153" s="147" t="s">
        <v>684</v>
      </c>
      <c r="E153" s="147" t="s">
        <v>685</v>
      </c>
      <c r="F153" s="143"/>
      <c r="G153" s="183">
        <f t="shared" si="12"/>
        <v>1011247.45</v>
      </c>
      <c r="H153" s="183">
        <f t="shared" si="13"/>
        <v>53223.550000000047</v>
      </c>
      <c r="I153" s="183">
        <v>1064471</v>
      </c>
      <c r="J153" s="162"/>
      <c r="K153" s="162"/>
      <c r="L153" s="162"/>
      <c r="M153" s="162"/>
      <c r="N153" s="162"/>
      <c r="O153" s="162"/>
      <c r="P153" s="162"/>
      <c r="Q153" s="162"/>
      <c r="R153" s="162"/>
      <c r="S153" s="162"/>
      <c r="T153" s="162"/>
      <c r="U153" s="162"/>
      <c r="V153" s="162"/>
      <c r="W153" s="162"/>
      <c r="X153" s="169" t="s">
        <v>245</v>
      </c>
      <c r="Y153" s="169" t="s">
        <v>217</v>
      </c>
      <c r="Z153" s="207">
        <v>500000</v>
      </c>
      <c r="AA153" s="169" t="s">
        <v>97</v>
      </c>
      <c r="AB153" s="169" t="s">
        <v>212</v>
      </c>
      <c r="AC153" s="211">
        <f>I153-Z153</f>
        <v>564471</v>
      </c>
      <c r="AD153" s="162"/>
      <c r="AE153" s="162"/>
      <c r="AF153" s="162"/>
      <c r="AG153" s="162"/>
      <c r="AH153" s="162"/>
      <c r="AI153" s="153" t="s">
        <v>686</v>
      </c>
    </row>
    <row r="154" spans="1:35" ht="105">
      <c r="A154" s="169">
        <v>6</v>
      </c>
      <c r="B154" s="147" t="s">
        <v>183</v>
      </c>
      <c r="C154" s="147" t="s">
        <v>184</v>
      </c>
      <c r="D154" s="147" t="s">
        <v>687</v>
      </c>
      <c r="E154" s="147" t="s">
        <v>688</v>
      </c>
      <c r="F154" s="143"/>
      <c r="G154" s="183">
        <f t="shared" si="12"/>
        <v>557115.15</v>
      </c>
      <c r="H154" s="183">
        <f t="shared" si="13"/>
        <v>29321.849999999977</v>
      </c>
      <c r="I154" s="183">
        <v>586437</v>
      </c>
      <c r="J154" s="162"/>
      <c r="K154" s="162"/>
      <c r="L154" s="162"/>
      <c r="M154" s="162"/>
      <c r="N154" s="162"/>
      <c r="O154" s="162"/>
      <c r="P154" s="162"/>
      <c r="Q154" s="162"/>
      <c r="R154" s="162"/>
      <c r="S154" s="162"/>
      <c r="T154" s="162"/>
      <c r="U154" s="162"/>
      <c r="V154" s="162"/>
      <c r="W154" s="162"/>
      <c r="X154" s="169" t="s">
        <v>245</v>
      </c>
      <c r="Y154" s="169" t="s">
        <v>217</v>
      </c>
      <c r="Z154" s="207">
        <v>586437</v>
      </c>
      <c r="AA154" s="169"/>
      <c r="AB154" s="169"/>
      <c r="AC154" s="162"/>
      <c r="AD154" s="162"/>
      <c r="AE154" s="162"/>
      <c r="AF154" s="162"/>
      <c r="AG154" s="162"/>
      <c r="AH154" s="162"/>
      <c r="AI154" s="153" t="s">
        <v>689</v>
      </c>
    </row>
    <row r="155" spans="1:35" ht="135">
      <c r="A155" s="169">
        <v>7</v>
      </c>
      <c r="B155" s="147" t="s">
        <v>183</v>
      </c>
      <c r="C155" s="147" t="s">
        <v>184</v>
      </c>
      <c r="D155" s="147" t="s">
        <v>690</v>
      </c>
      <c r="E155" s="147" t="s">
        <v>691</v>
      </c>
      <c r="F155" s="143"/>
      <c r="G155" s="183">
        <f t="shared" si="12"/>
        <v>1075916.8</v>
      </c>
      <c r="H155" s="183">
        <f t="shared" si="13"/>
        <v>56627.199999999953</v>
      </c>
      <c r="I155" s="183">
        <v>1132544</v>
      </c>
      <c r="J155" s="162"/>
      <c r="K155" s="162"/>
      <c r="L155" s="162"/>
      <c r="M155" s="162"/>
      <c r="N155" s="162"/>
      <c r="O155" s="162"/>
      <c r="P155" s="162"/>
      <c r="Q155" s="162"/>
      <c r="R155" s="162"/>
      <c r="S155" s="162"/>
      <c r="T155" s="162"/>
      <c r="U155" s="162"/>
      <c r="V155" s="162"/>
      <c r="W155" s="162"/>
      <c r="X155" s="169" t="s">
        <v>245</v>
      </c>
      <c r="Y155" s="169" t="s">
        <v>217</v>
      </c>
      <c r="Z155" s="207">
        <v>400000</v>
      </c>
      <c r="AA155" s="169" t="s">
        <v>97</v>
      </c>
      <c r="AB155" s="169" t="s">
        <v>212</v>
      </c>
      <c r="AC155" s="211">
        <f>I155-Z155</f>
        <v>732544</v>
      </c>
      <c r="AD155" s="162"/>
      <c r="AE155" s="162"/>
      <c r="AF155" s="162"/>
      <c r="AG155" s="162"/>
      <c r="AH155" s="162"/>
      <c r="AI155" s="153" t="s">
        <v>692</v>
      </c>
    </row>
    <row r="156" spans="1:35" ht="120">
      <c r="A156" s="169">
        <v>8</v>
      </c>
      <c r="B156" s="147" t="s">
        <v>183</v>
      </c>
      <c r="C156" s="147" t="s">
        <v>184</v>
      </c>
      <c r="D156" s="147" t="s">
        <v>693</v>
      </c>
      <c r="E156" s="147" t="s">
        <v>694</v>
      </c>
      <c r="F156" s="143"/>
      <c r="G156" s="183">
        <f t="shared" si="12"/>
        <v>731671</v>
      </c>
      <c r="H156" s="183">
        <f t="shared" si="13"/>
        <v>38509</v>
      </c>
      <c r="I156" s="183">
        <v>770180</v>
      </c>
      <c r="J156" s="162"/>
      <c r="K156" s="162"/>
      <c r="L156" s="162"/>
      <c r="M156" s="162"/>
      <c r="N156" s="162"/>
      <c r="O156" s="162"/>
      <c r="P156" s="162"/>
      <c r="Q156" s="162"/>
      <c r="R156" s="162"/>
      <c r="S156" s="162"/>
      <c r="T156" s="162"/>
      <c r="U156" s="162"/>
      <c r="V156" s="162"/>
      <c r="W156" s="162"/>
      <c r="X156" s="169" t="s">
        <v>245</v>
      </c>
      <c r="Y156" s="169" t="s">
        <v>217</v>
      </c>
      <c r="Z156" s="207">
        <v>400000</v>
      </c>
      <c r="AA156" s="169" t="s">
        <v>97</v>
      </c>
      <c r="AB156" s="169" t="s">
        <v>212</v>
      </c>
      <c r="AC156" s="211">
        <f>I156-Z156</f>
        <v>370180</v>
      </c>
      <c r="AD156" s="162"/>
      <c r="AE156" s="162"/>
      <c r="AF156" s="162"/>
      <c r="AG156" s="162"/>
      <c r="AH156" s="162"/>
      <c r="AI156" s="153" t="s">
        <v>695</v>
      </c>
    </row>
    <row r="157" spans="1:35" ht="105">
      <c r="A157" s="169">
        <v>9</v>
      </c>
      <c r="B157" s="147" t="s">
        <v>183</v>
      </c>
      <c r="C157" s="147" t="s">
        <v>184</v>
      </c>
      <c r="D157" s="147" t="s">
        <v>696</v>
      </c>
      <c r="E157" s="147" t="s">
        <v>697</v>
      </c>
      <c r="F157" s="143"/>
      <c r="G157" s="183">
        <f t="shared" si="12"/>
        <v>9548127</v>
      </c>
      <c r="H157" s="183">
        <f t="shared" si="13"/>
        <v>502533</v>
      </c>
      <c r="I157" s="183">
        <v>10050660</v>
      </c>
      <c r="J157" s="162"/>
      <c r="K157" s="162"/>
      <c r="L157" s="162"/>
      <c r="M157" s="162"/>
      <c r="N157" s="162"/>
      <c r="O157" s="162"/>
      <c r="P157" s="162"/>
      <c r="Q157" s="162"/>
      <c r="R157" s="162"/>
      <c r="S157" s="162"/>
      <c r="T157" s="162"/>
      <c r="U157" s="162"/>
      <c r="V157" s="162"/>
      <c r="W157" s="162"/>
      <c r="X157" s="169" t="s">
        <v>245</v>
      </c>
      <c r="Y157" s="169" t="s">
        <v>51</v>
      </c>
      <c r="Z157" s="207">
        <v>5000000</v>
      </c>
      <c r="AA157" s="169" t="s">
        <v>97</v>
      </c>
      <c r="AB157" s="169" t="s">
        <v>245</v>
      </c>
      <c r="AC157" s="211">
        <f>I157-Z157</f>
        <v>5050660</v>
      </c>
      <c r="AD157" s="162"/>
      <c r="AE157" s="162"/>
      <c r="AF157" s="162"/>
      <c r="AG157" s="162"/>
      <c r="AH157" s="162"/>
      <c r="AI157" s="153" t="s">
        <v>698</v>
      </c>
    </row>
    <row r="158" spans="1:35" ht="105">
      <c r="A158" s="169">
        <v>10</v>
      </c>
      <c r="B158" s="147" t="s">
        <v>183</v>
      </c>
      <c r="C158" s="147" t="s">
        <v>184</v>
      </c>
      <c r="D158" s="212" t="s">
        <v>699</v>
      </c>
      <c r="E158" s="147" t="s">
        <v>700</v>
      </c>
      <c r="F158" s="143"/>
      <c r="G158" s="183">
        <f t="shared" si="12"/>
        <v>1140000</v>
      </c>
      <c r="H158" s="183">
        <f t="shared" si="13"/>
        <v>60000</v>
      </c>
      <c r="I158" s="183">
        <v>1200000</v>
      </c>
      <c r="J158" s="162"/>
      <c r="K158" s="162"/>
      <c r="L158" s="162"/>
      <c r="M158" s="162"/>
      <c r="N158" s="162"/>
      <c r="O158" s="162"/>
      <c r="P158" s="162"/>
      <c r="Q158" s="162"/>
      <c r="R158" s="162"/>
      <c r="S158" s="162"/>
      <c r="T158" s="162"/>
      <c r="U158" s="162"/>
      <c r="V158" s="162"/>
      <c r="W158" s="162"/>
      <c r="X158" s="162"/>
      <c r="Y158" s="162"/>
      <c r="Z158" s="207"/>
      <c r="AA158" s="169" t="s">
        <v>97</v>
      </c>
      <c r="AB158" s="169" t="s">
        <v>212</v>
      </c>
      <c r="AC158" s="211">
        <v>500000</v>
      </c>
      <c r="AD158" s="169" t="s">
        <v>97</v>
      </c>
      <c r="AE158" s="169" t="s">
        <v>212</v>
      </c>
      <c r="AF158" s="211">
        <f>I158-AC158</f>
        <v>700000</v>
      </c>
      <c r="AG158" s="162"/>
      <c r="AH158" s="162"/>
      <c r="AI158" s="153" t="s">
        <v>701</v>
      </c>
    </row>
    <row r="159" spans="1:35" ht="180">
      <c r="A159" s="169">
        <v>11</v>
      </c>
      <c r="B159" s="147" t="s">
        <v>183</v>
      </c>
      <c r="C159" s="147" t="s">
        <v>184</v>
      </c>
      <c r="D159" s="212" t="s">
        <v>702</v>
      </c>
      <c r="E159" s="147" t="s">
        <v>703</v>
      </c>
      <c r="F159" s="143"/>
      <c r="G159" s="183">
        <f t="shared" si="12"/>
        <v>2375000</v>
      </c>
      <c r="H159" s="183">
        <f t="shared" si="13"/>
        <v>125000</v>
      </c>
      <c r="I159" s="183">
        <v>2500000</v>
      </c>
      <c r="J159" s="162"/>
      <c r="K159" s="162"/>
      <c r="L159" s="162"/>
      <c r="M159" s="162"/>
      <c r="N159" s="162"/>
      <c r="O159" s="162"/>
      <c r="P159" s="162"/>
      <c r="Q159" s="162"/>
      <c r="R159" s="162"/>
      <c r="S159" s="162"/>
      <c r="T159" s="162"/>
      <c r="U159" s="162"/>
      <c r="V159" s="162"/>
      <c r="W159" s="162"/>
      <c r="X159" s="169" t="s">
        <v>245</v>
      </c>
      <c r="Y159" s="169" t="s">
        <v>217</v>
      </c>
      <c r="Z159" s="207">
        <v>500000</v>
      </c>
      <c r="AA159" s="169" t="s">
        <v>97</v>
      </c>
      <c r="AB159" s="169" t="s">
        <v>212</v>
      </c>
      <c r="AC159" s="211">
        <v>1000000</v>
      </c>
      <c r="AD159" s="169" t="s">
        <v>97</v>
      </c>
      <c r="AE159" s="169" t="s">
        <v>245</v>
      </c>
      <c r="AF159" s="211">
        <f>I159-Z159-AC159</f>
        <v>1000000</v>
      </c>
      <c r="AG159" s="162"/>
      <c r="AH159" s="162"/>
      <c r="AI159" s="153" t="s">
        <v>704</v>
      </c>
    </row>
    <row r="160" spans="1:35" ht="135">
      <c r="A160" s="169">
        <v>12</v>
      </c>
      <c r="B160" s="147" t="s">
        <v>380</v>
      </c>
      <c r="C160" s="213" t="s">
        <v>705</v>
      </c>
      <c r="D160" s="212" t="s">
        <v>706</v>
      </c>
      <c r="E160" s="147" t="s">
        <v>707</v>
      </c>
      <c r="F160" s="143"/>
      <c r="G160" s="183">
        <f t="shared" si="12"/>
        <v>76000</v>
      </c>
      <c r="H160" s="183">
        <f t="shared" si="13"/>
        <v>4000</v>
      </c>
      <c r="I160" s="183">
        <v>80000</v>
      </c>
      <c r="J160" s="162"/>
      <c r="K160" s="162"/>
      <c r="L160" s="162"/>
      <c r="M160" s="162"/>
      <c r="N160" s="162"/>
      <c r="O160" s="162"/>
      <c r="P160" s="162"/>
      <c r="Q160" s="162"/>
      <c r="R160" s="162"/>
      <c r="S160" s="162"/>
      <c r="T160" s="162"/>
      <c r="U160" s="162"/>
      <c r="V160" s="162"/>
      <c r="W160" s="162"/>
      <c r="X160" s="162"/>
      <c r="Y160" s="162"/>
      <c r="Z160" s="207"/>
      <c r="AA160" s="169" t="s">
        <v>50</v>
      </c>
      <c r="AB160" s="169" t="s">
        <v>88</v>
      </c>
      <c r="AC160" s="211">
        <v>80000</v>
      </c>
      <c r="AD160" s="169"/>
      <c r="AE160" s="169"/>
      <c r="AF160" s="162"/>
      <c r="AG160" s="162"/>
      <c r="AH160" s="162"/>
      <c r="AI160" s="143" t="s">
        <v>708</v>
      </c>
    </row>
    <row r="161" spans="1:35" ht="120">
      <c r="A161" s="169">
        <v>13</v>
      </c>
      <c r="B161" s="143" t="s">
        <v>494</v>
      </c>
      <c r="C161" s="143" t="s">
        <v>709</v>
      </c>
      <c r="D161" s="212" t="s">
        <v>710</v>
      </c>
      <c r="E161" s="147" t="s">
        <v>711</v>
      </c>
      <c r="F161" s="143"/>
      <c r="G161" s="183">
        <f t="shared" si="12"/>
        <v>142500</v>
      </c>
      <c r="H161" s="183">
        <f t="shared" si="13"/>
        <v>7500</v>
      </c>
      <c r="I161" s="183">
        <v>150000</v>
      </c>
      <c r="J161" s="162"/>
      <c r="K161" s="162"/>
      <c r="L161" s="162"/>
      <c r="M161" s="162"/>
      <c r="N161" s="162"/>
      <c r="O161" s="162"/>
      <c r="P161" s="162"/>
      <c r="Q161" s="162"/>
      <c r="R161" s="162"/>
      <c r="S161" s="162"/>
      <c r="T161" s="162"/>
      <c r="U161" s="162"/>
      <c r="V161" s="162"/>
      <c r="W161" s="162"/>
      <c r="X161" s="162"/>
      <c r="Y161" s="162"/>
      <c r="Z161" s="207"/>
      <c r="AA161" s="169" t="s">
        <v>97</v>
      </c>
      <c r="AB161" s="169" t="s">
        <v>50</v>
      </c>
      <c r="AC161" s="211">
        <v>150000</v>
      </c>
      <c r="AD161" s="169"/>
      <c r="AE161" s="169"/>
      <c r="AF161" s="162"/>
      <c r="AG161" s="162"/>
      <c r="AH161" s="162"/>
      <c r="AI161" s="143" t="s">
        <v>712</v>
      </c>
    </row>
    <row r="162" spans="1:35" ht="90">
      <c r="A162" s="169">
        <v>14</v>
      </c>
      <c r="B162" s="147" t="s">
        <v>380</v>
      </c>
      <c r="C162" s="143" t="s">
        <v>713</v>
      </c>
      <c r="D162" s="214" t="s">
        <v>714</v>
      </c>
      <c r="E162" s="214" t="s">
        <v>715</v>
      </c>
      <c r="F162" s="143"/>
      <c r="G162" s="183">
        <f t="shared" si="12"/>
        <v>142637.75</v>
      </c>
      <c r="H162" s="183">
        <f t="shared" si="13"/>
        <v>7507.25</v>
      </c>
      <c r="I162" s="183">
        <v>150145</v>
      </c>
      <c r="J162" s="162"/>
      <c r="K162" s="162"/>
      <c r="L162" s="162"/>
      <c r="M162" s="162"/>
      <c r="N162" s="162"/>
      <c r="O162" s="162"/>
      <c r="P162" s="162"/>
      <c r="Q162" s="162"/>
      <c r="R162" s="162"/>
      <c r="S162" s="162"/>
      <c r="T162" s="162"/>
      <c r="U162" s="162"/>
      <c r="V162" s="162"/>
      <c r="W162" s="162"/>
      <c r="X162" s="162"/>
      <c r="Y162" s="162"/>
      <c r="Z162" s="207"/>
      <c r="AA162" s="169" t="s">
        <v>97</v>
      </c>
      <c r="AB162" s="169" t="s">
        <v>50</v>
      </c>
      <c r="AC162" s="211">
        <v>150145</v>
      </c>
      <c r="AD162" s="169"/>
      <c r="AE162" s="169"/>
      <c r="AF162" s="162"/>
      <c r="AG162" s="162"/>
      <c r="AH162" s="162"/>
      <c r="AI162" s="143" t="s">
        <v>716</v>
      </c>
    </row>
    <row r="163" spans="1:35">
      <c r="A163" s="162"/>
      <c r="B163" s="162"/>
      <c r="C163" s="162"/>
      <c r="D163" s="162"/>
      <c r="E163" s="162"/>
      <c r="F163" s="143"/>
      <c r="G163" s="183">
        <f>SUM(G149:G162)</f>
        <v>19797660.850000001</v>
      </c>
      <c r="H163" s="183">
        <f>SUM(H149:H162)</f>
        <v>1041982.15</v>
      </c>
      <c r="I163" s="183">
        <f>SUM(I149:I162)</f>
        <v>20839643</v>
      </c>
      <c r="J163" s="162"/>
      <c r="K163" s="162"/>
      <c r="L163" s="162"/>
      <c r="M163" s="162"/>
      <c r="N163" s="162"/>
      <c r="O163" s="162"/>
      <c r="P163" s="162"/>
      <c r="Q163" s="162"/>
      <c r="R163" s="162"/>
      <c r="S163" s="162"/>
      <c r="T163" s="162"/>
      <c r="U163" s="162"/>
      <c r="V163" s="162"/>
      <c r="W163" s="162"/>
      <c r="X163" s="162"/>
      <c r="Y163" s="162"/>
      <c r="Z163" s="183">
        <f>SUM(Z149:Z162)</f>
        <v>8791137</v>
      </c>
      <c r="AA163" s="143"/>
      <c r="AB163" s="143"/>
      <c r="AC163" s="183">
        <f>SUM(AC149:AC162)</f>
        <v>10348506</v>
      </c>
      <c r="AD163" s="143"/>
      <c r="AE163" s="143"/>
      <c r="AF163" s="183">
        <f>SUM(AF150:AF162)</f>
        <v>1700000</v>
      </c>
      <c r="AG163" s="162"/>
      <c r="AH163" s="162"/>
      <c r="AI163" s="143"/>
    </row>
    <row r="164" spans="1:35">
      <c r="G164" s="216"/>
    </row>
  </sheetData>
  <mergeCells count="26">
    <mergeCell ref="A6:F6"/>
    <mergeCell ref="B12:F12"/>
    <mergeCell ref="A42:F42"/>
    <mergeCell ref="AH2:AH4"/>
    <mergeCell ref="AI2:AI4"/>
    <mergeCell ref="G3:G4"/>
    <mergeCell ref="H3:H4"/>
    <mergeCell ref="I3:I4"/>
    <mergeCell ref="J3:J4"/>
    <mergeCell ref="K3:K4"/>
    <mergeCell ref="R2:T3"/>
    <mergeCell ref="U2:W3"/>
    <mergeCell ref="X2:Z3"/>
    <mergeCell ref="AA2:AC3"/>
    <mergeCell ref="AD2:AF3"/>
    <mergeCell ref="AG2:AG4"/>
    <mergeCell ref="A1:AI1"/>
    <mergeCell ref="A2:A4"/>
    <mergeCell ref="B2:B4"/>
    <mergeCell ref="C2:C4"/>
    <mergeCell ref="D2:D4"/>
    <mergeCell ref="E2:E4"/>
    <mergeCell ref="F2:F4"/>
    <mergeCell ref="G2:K2"/>
    <mergeCell ref="L2:N3"/>
    <mergeCell ref="O2: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workbookViewId="0">
      <selection activeCell="G9" sqref="G9"/>
    </sheetView>
  </sheetViews>
  <sheetFormatPr defaultColWidth="8.85546875" defaultRowHeight="15"/>
  <cols>
    <col min="1" max="1" width="8.85546875" style="217"/>
    <col min="2" max="2" width="25.140625" style="217" customWidth="1"/>
    <col min="3" max="3" width="58.42578125" style="217" customWidth="1"/>
    <col min="4" max="4" width="37.28515625" style="217" customWidth="1"/>
    <col min="5" max="5" width="33.7109375" style="217" customWidth="1"/>
    <col min="6" max="6" width="16" style="217" customWidth="1"/>
    <col min="7" max="7" width="24.85546875" style="217" customWidth="1"/>
    <col min="8" max="9" width="20.7109375" style="217" customWidth="1"/>
    <col min="10" max="10" width="14.140625" style="217" customWidth="1"/>
    <col min="11" max="11" width="14.5703125" style="217" customWidth="1"/>
    <col min="12" max="13" width="16" style="217" customWidth="1"/>
    <col min="14" max="14" width="17.5703125" style="217" customWidth="1"/>
    <col min="15" max="19" width="16" style="217" customWidth="1"/>
    <col min="20" max="20" width="24.5703125" style="217" customWidth="1"/>
    <col min="21" max="22" width="16" style="217" customWidth="1"/>
    <col min="23" max="29" width="23.28515625" style="217" customWidth="1"/>
    <col min="30" max="30" width="21.140625" style="217" customWidth="1"/>
    <col min="31" max="31" width="21.85546875" style="217" customWidth="1"/>
    <col min="32" max="32" width="41.42578125" style="217" customWidth="1"/>
    <col min="33" max="16384" width="8.85546875" style="217"/>
  </cols>
  <sheetData>
    <row r="1" spans="1:32" ht="41.25" customHeight="1">
      <c r="A1" s="834" t="s">
        <v>1</v>
      </c>
      <c r="B1" s="788" t="s">
        <v>2</v>
      </c>
      <c r="C1" s="788" t="s">
        <v>3</v>
      </c>
      <c r="D1" s="788" t="s">
        <v>4</v>
      </c>
      <c r="E1" s="788" t="s">
        <v>5</v>
      </c>
      <c r="F1" s="788" t="s">
        <v>6</v>
      </c>
      <c r="G1" s="777" t="s">
        <v>7</v>
      </c>
      <c r="H1" s="777"/>
      <c r="I1" s="777"/>
      <c r="J1" s="777"/>
      <c r="K1" s="777"/>
      <c r="L1" s="827" t="s">
        <v>9</v>
      </c>
      <c r="M1" s="828"/>
      <c r="N1" s="829"/>
      <c r="O1" s="827" t="s">
        <v>10</v>
      </c>
      <c r="P1" s="828"/>
      <c r="Q1" s="829"/>
      <c r="R1" s="827" t="s">
        <v>11</v>
      </c>
      <c r="S1" s="828"/>
      <c r="T1" s="829"/>
      <c r="U1" s="827" t="s">
        <v>12</v>
      </c>
      <c r="V1" s="828"/>
      <c r="W1" s="829"/>
      <c r="X1" s="827" t="s">
        <v>179</v>
      </c>
      <c r="Y1" s="828"/>
      <c r="Z1" s="829"/>
      <c r="AA1" s="827" t="s">
        <v>180</v>
      </c>
      <c r="AB1" s="828"/>
      <c r="AC1" s="829"/>
      <c r="AD1" s="787" t="s">
        <v>13</v>
      </c>
      <c r="AE1" s="788" t="s">
        <v>14</v>
      </c>
      <c r="AF1" s="818" t="s">
        <v>15</v>
      </c>
    </row>
    <row r="2" spans="1:32" ht="15" customHeight="1">
      <c r="A2" s="834"/>
      <c r="B2" s="788"/>
      <c r="C2" s="788"/>
      <c r="D2" s="788"/>
      <c r="E2" s="788"/>
      <c r="F2" s="788"/>
      <c r="G2" s="821" t="s">
        <v>16</v>
      </c>
      <c r="H2" s="823" t="s">
        <v>17</v>
      </c>
      <c r="I2" s="824" t="s">
        <v>18</v>
      </c>
      <c r="J2" s="823" t="s">
        <v>19</v>
      </c>
      <c r="K2" s="823" t="s">
        <v>20</v>
      </c>
      <c r="L2" s="825" t="s">
        <v>26</v>
      </c>
      <c r="M2" s="825" t="s">
        <v>27</v>
      </c>
      <c r="N2" s="818" t="s">
        <v>28</v>
      </c>
      <c r="O2" s="825" t="s">
        <v>26</v>
      </c>
      <c r="P2" s="825" t="s">
        <v>27</v>
      </c>
      <c r="Q2" s="818" t="s">
        <v>28</v>
      </c>
      <c r="R2" s="825" t="s">
        <v>26</v>
      </c>
      <c r="S2" s="825" t="s">
        <v>27</v>
      </c>
      <c r="T2" s="818" t="s">
        <v>28</v>
      </c>
      <c r="U2" s="825" t="s">
        <v>26</v>
      </c>
      <c r="V2" s="825" t="s">
        <v>27</v>
      </c>
      <c r="W2" s="818" t="s">
        <v>28</v>
      </c>
      <c r="X2" s="825" t="s">
        <v>26</v>
      </c>
      <c r="Y2" s="825" t="s">
        <v>27</v>
      </c>
      <c r="Z2" s="818" t="s">
        <v>28</v>
      </c>
      <c r="AA2" s="825" t="s">
        <v>26</v>
      </c>
      <c r="AB2" s="825" t="s">
        <v>27</v>
      </c>
      <c r="AC2" s="818" t="s">
        <v>28</v>
      </c>
      <c r="AD2" s="787"/>
      <c r="AE2" s="788"/>
      <c r="AF2" s="819"/>
    </row>
    <row r="3" spans="1:32" ht="71.25" customHeight="1">
      <c r="A3" s="834"/>
      <c r="B3" s="788"/>
      <c r="C3" s="788"/>
      <c r="D3" s="788"/>
      <c r="E3" s="788"/>
      <c r="F3" s="788"/>
      <c r="G3" s="822"/>
      <c r="H3" s="823"/>
      <c r="I3" s="824"/>
      <c r="J3" s="823"/>
      <c r="K3" s="823"/>
      <c r="L3" s="826"/>
      <c r="M3" s="833"/>
      <c r="N3" s="820"/>
      <c r="O3" s="826"/>
      <c r="P3" s="833"/>
      <c r="Q3" s="820"/>
      <c r="R3" s="826"/>
      <c r="S3" s="833"/>
      <c r="T3" s="820"/>
      <c r="U3" s="826"/>
      <c r="V3" s="833"/>
      <c r="W3" s="820"/>
      <c r="X3" s="826"/>
      <c r="Y3" s="833"/>
      <c r="Z3" s="820"/>
      <c r="AA3" s="826"/>
      <c r="AB3" s="833"/>
      <c r="AC3" s="820"/>
      <c r="AD3" s="787"/>
      <c r="AE3" s="788"/>
      <c r="AF3" s="820"/>
    </row>
    <row r="4" spans="1:32">
      <c r="A4" s="6"/>
      <c r="B4" s="218">
        <v>1</v>
      </c>
      <c r="C4" s="218">
        <v>2</v>
      </c>
      <c r="D4" s="218">
        <v>3</v>
      </c>
      <c r="E4" s="218">
        <v>4</v>
      </c>
      <c r="F4" s="218">
        <v>5</v>
      </c>
      <c r="G4" s="218">
        <v>6.1</v>
      </c>
      <c r="H4" s="218">
        <v>6.2</v>
      </c>
      <c r="I4" s="218"/>
      <c r="J4" s="218">
        <v>6.3</v>
      </c>
      <c r="K4" s="218">
        <v>6.4</v>
      </c>
      <c r="L4" s="219"/>
      <c r="M4" s="219"/>
      <c r="N4" s="219"/>
      <c r="O4" s="219"/>
      <c r="P4" s="219"/>
      <c r="Q4" s="219"/>
      <c r="R4" s="219"/>
      <c r="S4" s="219"/>
      <c r="T4" s="219"/>
      <c r="U4" s="219"/>
      <c r="V4" s="219"/>
      <c r="W4" s="219"/>
      <c r="X4" s="219"/>
      <c r="Y4" s="219"/>
      <c r="Z4" s="219"/>
      <c r="AA4" s="219"/>
      <c r="AB4" s="219"/>
      <c r="AC4" s="219"/>
      <c r="AD4" s="218">
        <v>8</v>
      </c>
      <c r="AE4" s="218">
        <v>9</v>
      </c>
      <c r="AF4" s="218">
        <v>10</v>
      </c>
    </row>
    <row r="5" spans="1:32" ht="32.25" customHeight="1">
      <c r="A5" s="830" t="s">
        <v>717</v>
      </c>
      <c r="B5" s="831"/>
      <c r="C5" s="831"/>
      <c r="D5" s="831"/>
      <c r="E5" s="831"/>
      <c r="F5" s="831"/>
      <c r="G5" s="831"/>
      <c r="H5" s="831"/>
      <c r="I5" s="831"/>
      <c r="J5" s="831"/>
      <c r="K5" s="831"/>
      <c r="L5" s="831"/>
      <c r="M5" s="831"/>
      <c r="N5" s="831"/>
      <c r="O5" s="831"/>
      <c r="P5" s="831"/>
      <c r="Q5" s="831"/>
      <c r="R5" s="831"/>
      <c r="S5" s="831"/>
      <c r="T5" s="831"/>
      <c r="U5" s="831"/>
      <c r="V5" s="831"/>
      <c r="W5" s="831"/>
      <c r="X5" s="831"/>
      <c r="Y5" s="831"/>
      <c r="Z5" s="831"/>
      <c r="AA5" s="831"/>
      <c r="AB5" s="831"/>
      <c r="AC5" s="831"/>
      <c r="AD5" s="831"/>
      <c r="AE5" s="831"/>
      <c r="AF5" s="832"/>
    </row>
    <row r="6" spans="1:32" ht="96.75" customHeight="1">
      <c r="A6" s="220">
        <v>1</v>
      </c>
      <c r="B6" s="221" t="s">
        <v>718</v>
      </c>
      <c r="C6" s="222" t="s">
        <v>719</v>
      </c>
      <c r="D6" s="223" t="s">
        <v>720</v>
      </c>
      <c r="E6" s="224" t="s">
        <v>721</v>
      </c>
      <c r="F6" s="225" t="s">
        <v>722</v>
      </c>
      <c r="G6" s="226">
        <v>788410</v>
      </c>
      <c r="H6" s="227">
        <f>N6+Q6-G6</f>
        <v>41496</v>
      </c>
      <c r="I6" s="227">
        <f>G6+H6</f>
        <v>829906</v>
      </c>
      <c r="J6" s="226"/>
      <c r="K6" s="226"/>
      <c r="L6" s="228" t="s">
        <v>212</v>
      </c>
      <c r="M6" s="228" t="s">
        <v>206</v>
      </c>
      <c r="N6" s="229">
        <v>429906</v>
      </c>
      <c r="O6" s="228" t="s">
        <v>104</v>
      </c>
      <c r="P6" s="228" t="s">
        <v>174</v>
      </c>
      <c r="Q6" s="230">
        <v>400000</v>
      </c>
      <c r="R6" s="228"/>
      <c r="S6" s="228"/>
      <c r="T6" s="229"/>
      <c r="U6" s="229"/>
      <c r="V6" s="229"/>
      <c r="W6" s="229"/>
      <c r="X6" s="229"/>
      <c r="Y6" s="229"/>
      <c r="Z6" s="229"/>
      <c r="AA6" s="229"/>
      <c r="AB6" s="229"/>
      <c r="AC6" s="229"/>
      <c r="AD6" s="231" t="s">
        <v>723</v>
      </c>
      <c r="AE6" s="232"/>
      <c r="AF6" s="231" t="s">
        <v>724</v>
      </c>
    </row>
    <row r="7" spans="1:32" ht="96.75" customHeight="1">
      <c r="A7" s="220">
        <v>2</v>
      </c>
      <c r="B7" s="221" t="s">
        <v>718</v>
      </c>
      <c r="C7" s="222" t="s">
        <v>719</v>
      </c>
      <c r="D7" s="223" t="s">
        <v>725</v>
      </c>
      <c r="E7" s="224" t="s">
        <v>726</v>
      </c>
      <c r="F7" s="225" t="s">
        <v>727</v>
      </c>
      <c r="G7" s="226">
        <v>694912</v>
      </c>
      <c r="H7" s="227">
        <f>N7+Q7-G7</f>
        <v>36575</v>
      </c>
      <c r="I7" s="227">
        <f t="shared" ref="I7:I11" si="0">G7+H7</f>
        <v>731487</v>
      </c>
      <c r="J7" s="226"/>
      <c r="K7" s="226"/>
      <c r="L7" s="228" t="s">
        <v>212</v>
      </c>
      <c r="M7" s="228" t="s">
        <v>206</v>
      </c>
      <c r="N7" s="229">
        <v>681487</v>
      </c>
      <c r="O7" s="228" t="s">
        <v>104</v>
      </c>
      <c r="P7" s="228" t="s">
        <v>174</v>
      </c>
      <c r="Q7" s="230">
        <v>50000</v>
      </c>
      <c r="R7" s="228"/>
      <c r="S7" s="228"/>
      <c r="T7" s="229"/>
      <c r="U7" s="229"/>
      <c r="V7" s="229"/>
      <c r="W7" s="229"/>
      <c r="X7" s="229"/>
      <c r="Y7" s="229"/>
      <c r="Z7" s="229"/>
      <c r="AA7" s="229"/>
      <c r="AB7" s="229"/>
      <c r="AC7" s="229"/>
      <c r="AD7" s="231" t="s">
        <v>723</v>
      </c>
      <c r="AE7" s="232"/>
      <c r="AF7" s="231" t="s">
        <v>728</v>
      </c>
    </row>
    <row r="8" spans="1:32" ht="96.75" customHeight="1">
      <c r="A8" s="220">
        <v>4</v>
      </c>
      <c r="B8" s="221" t="s">
        <v>718</v>
      </c>
      <c r="C8" s="222" t="s">
        <v>719</v>
      </c>
      <c r="D8" s="223" t="s">
        <v>729</v>
      </c>
      <c r="E8" s="224" t="s">
        <v>730</v>
      </c>
      <c r="F8" s="225" t="s">
        <v>731</v>
      </c>
      <c r="G8" s="226">
        <v>249203</v>
      </c>
      <c r="H8" s="227">
        <f t="shared" ref="H8:H9" si="1">N8-G8</f>
        <v>13116</v>
      </c>
      <c r="I8" s="227">
        <f t="shared" si="0"/>
        <v>262319</v>
      </c>
      <c r="J8" s="226"/>
      <c r="K8" s="226"/>
      <c r="L8" s="228" t="s">
        <v>212</v>
      </c>
      <c r="M8" s="228" t="s">
        <v>206</v>
      </c>
      <c r="N8" s="229">
        <v>262319</v>
      </c>
      <c r="O8" s="228"/>
      <c r="P8" s="228"/>
      <c r="Q8" s="228"/>
      <c r="R8" s="228"/>
      <c r="S8" s="228"/>
      <c r="T8" s="229"/>
      <c r="U8" s="229"/>
      <c r="V8" s="229"/>
      <c r="W8" s="229"/>
      <c r="X8" s="229"/>
      <c r="Y8" s="229"/>
      <c r="Z8" s="229"/>
      <c r="AA8" s="229"/>
      <c r="AB8" s="229"/>
      <c r="AC8" s="229"/>
      <c r="AD8" s="231" t="s">
        <v>723</v>
      </c>
      <c r="AE8" s="232"/>
      <c r="AF8" s="231" t="s">
        <v>732</v>
      </c>
    </row>
    <row r="9" spans="1:32" ht="96.75" customHeight="1">
      <c r="A9" s="220">
        <v>5</v>
      </c>
      <c r="B9" s="221" t="s">
        <v>718</v>
      </c>
      <c r="C9" s="222" t="s">
        <v>719</v>
      </c>
      <c r="D9" s="223" t="s">
        <v>733</v>
      </c>
      <c r="E9" s="224" t="s">
        <v>734</v>
      </c>
      <c r="F9" s="225" t="s">
        <v>735</v>
      </c>
      <c r="G9" s="233">
        <v>435873</v>
      </c>
      <c r="H9" s="227">
        <f t="shared" si="1"/>
        <v>22941</v>
      </c>
      <c r="I9" s="227">
        <f t="shared" si="0"/>
        <v>458814</v>
      </c>
      <c r="J9" s="233"/>
      <c r="K9" s="233"/>
      <c r="L9" s="228" t="s">
        <v>212</v>
      </c>
      <c r="M9" s="228" t="s">
        <v>206</v>
      </c>
      <c r="N9" s="229">
        <v>458814</v>
      </c>
      <c r="O9" s="228"/>
      <c r="P9" s="228"/>
      <c r="Q9" s="228"/>
      <c r="R9" s="228"/>
      <c r="S9" s="228"/>
      <c r="T9" s="229"/>
      <c r="U9" s="229"/>
      <c r="V9" s="229"/>
      <c r="W9" s="229"/>
      <c r="X9" s="229"/>
      <c r="Y9" s="229"/>
      <c r="Z9" s="229"/>
      <c r="AA9" s="229"/>
      <c r="AB9" s="229"/>
      <c r="AC9" s="229"/>
      <c r="AD9" s="231" t="s">
        <v>723</v>
      </c>
      <c r="AE9" s="232"/>
      <c r="AF9" s="231" t="s">
        <v>736</v>
      </c>
    </row>
    <row r="10" spans="1:32" ht="135">
      <c r="A10" s="220">
        <v>6</v>
      </c>
      <c r="B10" s="234" t="s">
        <v>45</v>
      </c>
      <c r="C10" s="222" t="s">
        <v>56</v>
      </c>
      <c r="D10" s="223" t="s">
        <v>737</v>
      </c>
      <c r="E10" s="224" t="s">
        <v>58</v>
      </c>
      <c r="F10" s="225" t="s">
        <v>738</v>
      </c>
      <c r="G10" s="235">
        <f>(N10+Q10)*0.95</f>
        <v>3149250</v>
      </c>
      <c r="H10" s="227">
        <f>N10+Q10-G10</f>
        <v>165750</v>
      </c>
      <c r="I10" s="227">
        <f t="shared" si="0"/>
        <v>3315000</v>
      </c>
      <c r="J10" s="233"/>
      <c r="K10" s="233"/>
      <c r="L10" s="228" t="s">
        <v>211</v>
      </c>
      <c r="M10" s="228" t="s">
        <v>51</v>
      </c>
      <c r="N10" s="236">
        <v>2361653</v>
      </c>
      <c r="O10" s="228" t="s">
        <v>104</v>
      </c>
      <c r="P10" s="228" t="s">
        <v>174</v>
      </c>
      <c r="Q10" s="236">
        <v>953347</v>
      </c>
      <c r="R10" s="228"/>
      <c r="S10" s="228"/>
      <c r="T10" s="229"/>
      <c r="U10" s="229"/>
      <c r="V10" s="229"/>
      <c r="W10" s="229"/>
      <c r="X10" s="229"/>
      <c r="Y10" s="229"/>
      <c r="Z10" s="229"/>
      <c r="AA10" s="229"/>
      <c r="AB10" s="229"/>
      <c r="AC10" s="229"/>
      <c r="AD10" s="231" t="s">
        <v>723</v>
      </c>
      <c r="AE10" s="232"/>
      <c r="AF10" s="231" t="s">
        <v>739</v>
      </c>
    </row>
    <row r="11" spans="1:32" ht="135">
      <c r="A11" s="220">
        <v>7</v>
      </c>
      <c r="B11" s="234" t="s">
        <v>45</v>
      </c>
      <c r="C11" s="222" t="s">
        <v>56</v>
      </c>
      <c r="D11" s="223" t="s">
        <v>740</v>
      </c>
      <c r="E11" s="224" t="s">
        <v>58</v>
      </c>
      <c r="F11" s="225" t="s">
        <v>741</v>
      </c>
      <c r="G11" s="235">
        <f>(N11+Q11)*0.95</f>
        <v>2344790</v>
      </c>
      <c r="H11" s="227">
        <f>N11+Q11-G11</f>
        <v>123410</v>
      </c>
      <c r="I11" s="227">
        <f t="shared" si="0"/>
        <v>2468200</v>
      </c>
      <c r="J11" s="233"/>
      <c r="K11" s="233"/>
      <c r="L11" s="228" t="s">
        <v>211</v>
      </c>
      <c r="M11" s="228" t="s">
        <v>51</v>
      </c>
      <c r="N11" s="236">
        <v>1993640</v>
      </c>
      <c r="O11" s="228" t="s">
        <v>104</v>
      </c>
      <c r="P11" s="228" t="s">
        <v>174</v>
      </c>
      <c r="Q11" s="236">
        <v>474560</v>
      </c>
      <c r="R11" s="228"/>
      <c r="S11" s="228"/>
      <c r="T11" s="229"/>
      <c r="U11" s="229"/>
      <c r="V11" s="229"/>
      <c r="W11" s="229"/>
      <c r="X11" s="229"/>
      <c r="Y11" s="229"/>
      <c r="Z11" s="229"/>
      <c r="AA11" s="229"/>
      <c r="AB11" s="229"/>
      <c r="AC11" s="229"/>
      <c r="AD11" s="231" t="s">
        <v>723</v>
      </c>
      <c r="AE11" s="232"/>
      <c r="AF11" s="231" t="s">
        <v>742</v>
      </c>
    </row>
    <row r="12" spans="1:32" ht="28.5" customHeight="1">
      <c r="A12" s="237"/>
      <c r="B12" s="835"/>
      <c r="C12" s="836"/>
      <c r="D12" s="836"/>
      <c r="E12" s="836"/>
      <c r="F12" s="837"/>
      <c r="G12" s="238">
        <f>SUM(G6:G11)</f>
        <v>7662438</v>
      </c>
      <c r="H12" s="238">
        <f t="shared" ref="H12:Q12" si="2">SUM(H6:H11)</f>
        <v>403288</v>
      </c>
      <c r="I12" s="238">
        <f t="shared" si="2"/>
        <v>8065726</v>
      </c>
      <c r="J12" s="238"/>
      <c r="K12" s="238"/>
      <c r="L12" s="238"/>
      <c r="M12" s="238"/>
      <c r="N12" s="238">
        <f t="shared" si="2"/>
        <v>6187819</v>
      </c>
      <c r="O12" s="238"/>
      <c r="P12" s="238"/>
      <c r="Q12" s="238">
        <f t="shared" si="2"/>
        <v>1877907</v>
      </c>
      <c r="R12" s="229"/>
      <c r="S12" s="229"/>
      <c r="T12" s="229"/>
      <c r="U12" s="229"/>
      <c r="V12" s="229"/>
      <c r="W12" s="229"/>
      <c r="X12" s="229"/>
      <c r="Y12" s="229"/>
      <c r="Z12" s="229"/>
      <c r="AA12" s="229"/>
      <c r="AB12" s="229"/>
      <c r="AC12" s="229"/>
      <c r="AD12" s="239"/>
      <c r="AE12" s="232"/>
      <c r="AF12" s="232"/>
    </row>
    <row r="13" spans="1:32" ht="32.25" customHeight="1">
      <c r="A13" s="240"/>
      <c r="B13" s="240"/>
      <c r="C13" s="240"/>
      <c r="D13" s="240"/>
      <c r="E13" s="240"/>
      <c r="F13" s="240"/>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row>
    <row r="14" spans="1:32" ht="142.5" customHeight="1">
      <c r="A14" s="220">
        <v>1</v>
      </c>
      <c r="B14" s="221" t="s">
        <v>45</v>
      </c>
      <c r="C14" s="221" t="s">
        <v>56</v>
      </c>
      <c r="D14" s="221" t="s">
        <v>743</v>
      </c>
      <c r="E14" s="221" t="s">
        <v>58</v>
      </c>
      <c r="F14" s="242" t="s">
        <v>744</v>
      </c>
      <c r="G14" s="21">
        <v>391400</v>
      </c>
      <c r="H14" s="21">
        <v>20600</v>
      </c>
      <c r="I14" s="21">
        <f>G14+H14</f>
        <v>412000</v>
      </c>
      <c r="J14" s="243"/>
      <c r="K14" s="244"/>
      <c r="L14" s="244"/>
      <c r="M14" s="244"/>
      <c r="N14" s="244"/>
      <c r="O14" s="244" t="s">
        <v>211</v>
      </c>
      <c r="P14" s="244" t="s">
        <v>217</v>
      </c>
      <c r="Q14" s="244">
        <v>157895</v>
      </c>
      <c r="R14" s="244" t="s">
        <v>284</v>
      </c>
      <c r="S14" s="244" t="s">
        <v>174</v>
      </c>
      <c r="T14" s="21">
        <v>254105</v>
      </c>
      <c r="U14" s="244"/>
      <c r="V14" s="244"/>
      <c r="W14" s="244"/>
      <c r="X14" s="244"/>
      <c r="Y14" s="244"/>
      <c r="Z14" s="244"/>
      <c r="AA14" s="244"/>
      <c r="AB14" s="244"/>
      <c r="AC14" s="244"/>
      <c r="AD14" s="231" t="s">
        <v>723</v>
      </c>
      <c r="AE14" s="244"/>
      <c r="AF14" s="245" t="s">
        <v>745</v>
      </c>
    </row>
    <row r="15" spans="1:32" ht="129" customHeight="1">
      <c r="A15" s="220">
        <v>6</v>
      </c>
      <c r="B15" s="221" t="s">
        <v>45</v>
      </c>
      <c r="C15" s="221" t="s">
        <v>56</v>
      </c>
      <c r="D15" s="246" t="s">
        <v>746</v>
      </c>
      <c r="E15" s="221" t="s">
        <v>58</v>
      </c>
      <c r="F15" s="242" t="s">
        <v>744</v>
      </c>
      <c r="G15" s="21">
        <v>316156</v>
      </c>
      <c r="H15" s="21">
        <v>16640</v>
      </c>
      <c r="I15" s="21">
        <f t="shared" ref="I15:I41" si="3">G15+H15</f>
        <v>332796</v>
      </c>
      <c r="J15" s="243"/>
      <c r="K15" s="244"/>
      <c r="L15" s="244"/>
      <c r="M15" s="244"/>
      <c r="N15" s="244"/>
      <c r="O15" s="244" t="s">
        <v>211</v>
      </c>
      <c r="P15" s="244" t="s">
        <v>217</v>
      </c>
      <c r="Q15" s="244">
        <v>119278</v>
      </c>
      <c r="R15" s="244" t="s">
        <v>284</v>
      </c>
      <c r="S15" s="244" t="s">
        <v>174</v>
      </c>
      <c r="T15" s="21">
        <v>213518</v>
      </c>
      <c r="U15" s="244"/>
      <c r="V15" s="244"/>
      <c r="W15" s="244"/>
      <c r="X15" s="244"/>
      <c r="Y15" s="244"/>
      <c r="Z15" s="244"/>
      <c r="AA15" s="244"/>
      <c r="AB15" s="244"/>
      <c r="AC15" s="244"/>
      <c r="AD15" s="231" t="s">
        <v>723</v>
      </c>
      <c r="AE15" s="244"/>
      <c r="AF15" s="245" t="s">
        <v>747</v>
      </c>
    </row>
    <row r="16" spans="1:32" ht="145.5" customHeight="1">
      <c r="A16" s="220">
        <v>7</v>
      </c>
      <c r="B16" s="221" t="s">
        <v>45</v>
      </c>
      <c r="C16" s="221" t="s">
        <v>56</v>
      </c>
      <c r="D16" s="221" t="s">
        <v>748</v>
      </c>
      <c r="E16" s="221" t="s">
        <v>58</v>
      </c>
      <c r="F16" s="242" t="s">
        <v>749</v>
      </c>
      <c r="G16" s="21">
        <v>688352</v>
      </c>
      <c r="H16" s="21">
        <v>36230</v>
      </c>
      <c r="I16" s="21">
        <f t="shared" si="3"/>
        <v>724582</v>
      </c>
      <c r="J16" s="243"/>
      <c r="K16" s="244"/>
      <c r="L16" s="244"/>
      <c r="M16" s="244"/>
      <c r="N16" s="244"/>
      <c r="O16" s="244" t="s">
        <v>211</v>
      </c>
      <c r="P16" s="244" t="s">
        <v>217</v>
      </c>
      <c r="Q16" s="244">
        <v>315790</v>
      </c>
      <c r="R16" s="244" t="s">
        <v>284</v>
      </c>
      <c r="S16" s="244" t="s">
        <v>174</v>
      </c>
      <c r="T16" s="21">
        <v>408792</v>
      </c>
      <c r="U16" s="244"/>
      <c r="V16" s="244"/>
      <c r="W16" s="244"/>
      <c r="X16" s="244"/>
      <c r="Y16" s="244"/>
      <c r="Z16" s="244"/>
      <c r="AA16" s="244"/>
      <c r="AB16" s="244"/>
      <c r="AC16" s="244"/>
      <c r="AD16" s="231" t="s">
        <v>723</v>
      </c>
      <c r="AE16" s="244"/>
      <c r="AF16" s="245" t="s">
        <v>750</v>
      </c>
    </row>
    <row r="17" spans="1:32" ht="135.75" customHeight="1">
      <c r="A17" s="220">
        <v>8</v>
      </c>
      <c r="B17" s="221" t="s">
        <v>45</v>
      </c>
      <c r="C17" s="221" t="s">
        <v>56</v>
      </c>
      <c r="D17" s="246" t="s">
        <v>751</v>
      </c>
      <c r="E17" s="221" t="s">
        <v>58</v>
      </c>
      <c r="F17" s="242" t="s">
        <v>749</v>
      </c>
      <c r="G17" s="21">
        <v>1080274</v>
      </c>
      <c r="H17" s="21">
        <v>56857</v>
      </c>
      <c r="I17" s="21">
        <f t="shared" si="3"/>
        <v>1137131</v>
      </c>
      <c r="J17" s="243"/>
      <c r="K17" s="244"/>
      <c r="L17" s="244"/>
      <c r="M17" s="244"/>
      <c r="N17" s="244"/>
      <c r="O17" s="244" t="s">
        <v>211</v>
      </c>
      <c r="P17" s="244" t="s">
        <v>217</v>
      </c>
      <c r="Q17" s="244">
        <v>315790</v>
      </c>
      <c r="R17" s="244" t="s">
        <v>284</v>
      </c>
      <c r="S17" s="244" t="s">
        <v>174</v>
      </c>
      <c r="T17" s="21">
        <v>821341</v>
      </c>
      <c r="U17" s="244"/>
      <c r="V17" s="244"/>
      <c r="W17" s="244"/>
      <c r="X17" s="244"/>
      <c r="Y17" s="244"/>
      <c r="Z17" s="244"/>
      <c r="AA17" s="244"/>
      <c r="AB17" s="244"/>
      <c r="AC17" s="244"/>
      <c r="AD17" s="231" t="s">
        <v>723</v>
      </c>
      <c r="AE17" s="244"/>
      <c r="AF17" s="245" t="s">
        <v>752</v>
      </c>
    </row>
    <row r="18" spans="1:32" s="248" customFormat="1" ht="129" customHeight="1">
      <c r="A18" s="220">
        <v>9</v>
      </c>
      <c r="B18" s="221" t="s">
        <v>45</v>
      </c>
      <c r="C18" s="221" t="s">
        <v>56</v>
      </c>
      <c r="D18" s="246" t="s">
        <v>753</v>
      </c>
      <c r="E18" s="221" t="s">
        <v>58</v>
      </c>
      <c r="F18" s="242" t="s">
        <v>749</v>
      </c>
      <c r="G18" s="21">
        <f>2190380*0.95</f>
        <v>2080861</v>
      </c>
      <c r="H18" s="21">
        <f>2190380*0.05</f>
        <v>109519</v>
      </c>
      <c r="I18" s="21">
        <f t="shared" si="3"/>
        <v>2190380</v>
      </c>
      <c r="J18" s="243"/>
      <c r="K18" s="244"/>
      <c r="L18" s="244"/>
      <c r="M18" s="244"/>
      <c r="N18" s="244"/>
      <c r="O18" s="244" t="s">
        <v>211</v>
      </c>
      <c r="P18" s="244" t="s">
        <v>217</v>
      </c>
      <c r="Q18" s="244">
        <v>368421</v>
      </c>
      <c r="R18" s="244" t="s">
        <v>284</v>
      </c>
      <c r="S18" s="244" t="s">
        <v>174</v>
      </c>
      <c r="T18" s="21">
        <v>685270</v>
      </c>
      <c r="U18" s="244" t="s">
        <v>284</v>
      </c>
      <c r="V18" s="244" t="s">
        <v>174</v>
      </c>
      <c r="W18" s="247">
        <f>I18-Q18-T18</f>
        <v>1136689</v>
      </c>
      <c r="X18" s="247"/>
      <c r="Y18" s="247"/>
      <c r="Z18" s="247"/>
      <c r="AA18" s="247"/>
      <c r="AB18" s="247"/>
      <c r="AC18" s="247"/>
      <c r="AD18" s="231" t="s">
        <v>723</v>
      </c>
      <c r="AE18" s="244"/>
      <c r="AF18" s="245" t="s">
        <v>754</v>
      </c>
    </row>
    <row r="19" spans="1:32" s="248" customFormat="1" ht="129" customHeight="1">
      <c r="A19" s="220">
        <v>10</v>
      </c>
      <c r="B19" s="221" t="s">
        <v>45</v>
      </c>
      <c r="C19" s="221" t="s">
        <v>56</v>
      </c>
      <c r="D19" s="246" t="s">
        <v>755</v>
      </c>
      <c r="E19" s="221" t="s">
        <v>58</v>
      </c>
      <c r="F19" s="242" t="s">
        <v>749</v>
      </c>
      <c r="G19" s="21">
        <f>2148620*0.95</f>
        <v>2041189</v>
      </c>
      <c r="H19" s="21">
        <f>2148620*0.05</f>
        <v>107431</v>
      </c>
      <c r="I19" s="21">
        <f t="shared" si="3"/>
        <v>2148620</v>
      </c>
      <c r="J19" s="243"/>
      <c r="K19" s="244"/>
      <c r="L19" s="244"/>
      <c r="M19" s="244"/>
      <c r="N19" s="244"/>
      <c r="O19" s="244" t="s">
        <v>211</v>
      </c>
      <c r="P19" s="244" t="s">
        <v>217</v>
      </c>
      <c r="Q19" s="244">
        <v>368421</v>
      </c>
      <c r="R19" s="244" t="s">
        <v>284</v>
      </c>
      <c r="S19" s="244" t="s">
        <v>174</v>
      </c>
      <c r="T19" s="21">
        <v>685270</v>
      </c>
      <c r="U19" s="244" t="s">
        <v>284</v>
      </c>
      <c r="V19" s="244" t="s">
        <v>174</v>
      </c>
      <c r="W19" s="247">
        <f>I19-Q19-T19</f>
        <v>1094929</v>
      </c>
      <c r="X19" s="247"/>
      <c r="Y19" s="247"/>
      <c r="Z19" s="247"/>
      <c r="AA19" s="247"/>
      <c r="AB19" s="247"/>
      <c r="AC19" s="247"/>
      <c r="AD19" s="231" t="s">
        <v>723</v>
      </c>
      <c r="AE19" s="244"/>
      <c r="AF19" s="245" t="s">
        <v>756</v>
      </c>
    </row>
    <row r="20" spans="1:32" ht="138" customHeight="1">
      <c r="A20" s="220">
        <v>11</v>
      </c>
      <c r="B20" s="221" t="s">
        <v>45</v>
      </c>
      <c r="C20" s="221" t="s">
        <v>56</v>
      </c>
      <c r="D20" s="246" t="s">
        <v>757</v>
      </c>
      <c r="E20" s="221" t="s">
        <v>58</v>
      </c>
      <c r="F20" s="242" t="s">
        <v>749</v>
      </c>
      <c r="G20" s="21">
        <v>1072550</v>
      </c>
      <c r="H20" s="21">
        <v>56450</v>
      </c>
      <c r="I20" s="21">
        <f t="shared" si="3"/>
        <v>1129000</v>
      </c>
      <c r="J20" s="243"/>
      <c r="K20" s="244"/>
      <c r="L20" s="244"/>
      <c r="M20" s="244"/>
      <c r="N20" s="244"/>
      <c r="O20" s="244" t="s">
        <v>211</v>
      </c>
      <c r="P20" s="244" t="s">
        <v>217</v>
      </c>
      <c r="Q20" s="244">
        <v>315790</v>
      </c>
      <c r="R20" s="244" t="s">
        <v>284</v>
      </c>
      <c r="S20" s="244" t="s">
        <v>174</v>
      </c>
      <c r="T20" s="21">
        <v>813210</v>
      </c>
      <c r="U20" s="244"/>
      <c r="V20" s="244"/>
      <c r="W20" s="244"/>
      <c r="X20" s="244"/>
      <c r="Y20" s="244"/>
      <c r="Z20" s="244"/>
      <c r="AA20" s="244"/>
      <c r="AB20" s="244"/>
      <c r="AC20" s="244"/>
      <c r="AD20" s="231" t="s">
        <v>723</v>
      </c>
      <c r="AE20" s="244"/>
      <c r="AF20" s="245" t="s">
        <v>758</v>
      </c>
    </row>
    <row r="21" spans="1:32" ht="143.25" customHeight="1">
      <c r="A21" s="220">
        <v>12</v>
      </c>
      <c r="B21" s="221" t="s">
        <v>45</v>
      </c>
      <c r="C21" s="221" t="s">
        <v>56</v>
      </c>
      <c r="D21" s="221" t="s">
        <v>759</v>
      </c>
      <c r="E21" s="221" t="s">
        <v>58</v>
      </c>
      <c r="F21" s="242" t="s">
        <v>749</v>
      </c>
      <c r="G21" s="21">
        <v>3087500</v>
      </c>
      <c r="H21" s="21">
        <v>162500</v>
      </c>
      <c r="I21" s="21">
        <f t="shared" si="3"/>
        <v>3250000</v>
      </c>
      <c r="J21" s="243"/>
      <c r="K21" s="244"/>
      <c r="L21" s="244"/>
      <c r="M21" s="244"/>
      <c r="N21" s="244"/>
      <c r="O21" s="244"/>
      <c r="P21" s="244"/>
      <c r="Q21" s="244"/>
      <c r="R21" s="244" t="s">
        <v>211</v>
      </c>
      <c r="S21" s="244" t="s">
        <v>217</v>
      </c>
      <c r="T21" s="21">
        <v>1500000</v>
      </c>
      <c r="U21" s="244" t="s">
        <v>284</v>
      </c>
      <c r="V21" s="244" t="s">
        <v>88</v>
      </c>
      <c r="W21" s="244">
        <v>1750000</v>
      </c>
      <c r="X21" s="244"/>
      <c r="Y21" s="244"/>
      <c r="Z21" s="244"/>
      <c r="AA21" s="244"/>
      <c r="AB21" s="244"/>
      <c r="AC21" s="244"/>
      <c r="AD21" s="231" t="s">
        <v>723</v>
      </c>
      <c r="AE21" s="244"/>
      <c r="AF21" s="245" t="s">
        <v>760</v>
      </c>
    </row>
    <row r="22" spans="1:32" ht="135.75" customHeight="1">
      <c r="A22" s="220">
        <v>13</v>
      </c>
      <c r="B22" s="221" t="s">
        <v>45</v>
      </c>
      <c r="C22" s="221" t="s">
        <v>56</v>
      </c>
      <c r="D22" s="221" t="s">
        <v>761</v>
      </c>
      <c r="E22" s="221" t="s">
        <v>58</v>
      </c>
      <c r="F22" s="242" t="s">
        <v>749</v>
      </c>
      <c r="G22" s="21">
        <v>1101050</v>
      </c>
      <c r="H22" s="21">
        <v>57950</v>
      </c>
      <c r="I22" s="21">
        <f t="shared" si="3"/>
        <v>1159000</v>
      </c>
      <c r="J22" s="243"/>
      <c r="K22" s="244"/>
      <c r="L22" s="244"/>
      <c r="M22" s="244"/>
      <c r="N22" s="244"/>
      <c r="O22" s="244"/>
      <c r="P22" s="244"/>
      <c r="Q22" s="244"/>
      <c r="R22" s="244" t="s">
        <v>211</v>
      </c>
      <c r="S22" s="244" t="s">
        <v>217</v>
      </c>
      <c r="T22" s="21">
        <v>500000</v>
      </c>
      <c r="U22" s="244" t="s">
        <v>284</v>
      </c>
      <c r="V22" s="244" t="s">
        <v>88</v>
      </c>
      <c r="W22" s="244">
        <v>659000</v>
      </c>
      <c r="X22" s="244"/>
      <c r="Y22" s="244"/>
      <c r="Z22" s="244"/>
      <c r="AA22" s="244"/>
      <c r="AB22" s="244"/>
      <c r="AC22" s="244"/>
      <c r="AD22" s="231" t="s">
        <v>723</v>
      </c>
      <c r="AE22" s="244"/>
      <c r="AF22" s="245" t="s">
        <v>762</v>
      </c>
    </row>
    <row r="23" spans="1:32" ht="147.75" customHeight="1">
      <c r="A23" s="220">
        <v>14</v>
      </c>
      <c r="B23" s="221" t="s">
        <v>45</v>
      </c>
      <c r="C23" s="221" t="s">
        <v>56</v>
      </c>
      <c r="D23" s="221" t="s">
        <v>763</v>
      </c>
      <c r="E23" s="221" t="s">
        <v>58</v>
      </c>
      <c r="F23" s="242" t="s">
        <v>749</v>
      </c>
      <c r="G23" s="21">
        <v>796100</v>
      </c>
      <c r="H23" s="21">
        <v>41900</v>
      </c>
      <c r="I23" s="21">
        <f t="shared" si="3"/>
        <v>838000</v>
      </c>
      <c r="J23" s="243"/>
      <c r="K23" s="244"/>
      <c r="L23" s="244"/>
      <c r="M23" s="244"/>
      <c r="N23" s="244"/>
      <c r="O23" s="244"/>
      <c r="P23" s="244"/>
      <c r="Q23" s="244"/>
      <c r="R23" s="244" t="s">
        <v>211</v>
      </c>
      <c r="S23" s="244" t="s">
        <v>217</v>
      </c>
      <c r="T23" s="21">
        <v>400000</v>
      </c>
      <c r="U23" s="244" t="s">
        <v>284</v>
      </c>
      <c r="V23" s="244" t="s">
        <v>88</v>
      </c>
      <c r="W23" s="244">
        <v>438000</v>
      </c>
      <c r="X23" s="244"/>
      <c r="Y23" s="244"/>
      <c r="Z23" s="244"/>
      <c r="AA23" s="244"/>
      <c r="AB23" s="244"/>
      <c r="AC23" s="244"/>
      <c r="AD23" s="231" t="s">
        <v>723</v>
      </c>
      <c r="AE23" s="244"/>
      <c r="AF23" s="245" t="s">
        <v>764</v>
      </c>
    </row>
    <row r="24" spans="1:32" ht="57" customHeight="1">
      <c r="A24" s="249"/>
      <c r="B24" s="250"/>
      <c r="C24" s="250"/>
      <c r="D24" s="250"/>
      <c r="E24" s="250"/>
      <c r="F24" s="251"/>
      <c r="G24" s="252"/>
      <c r="H24" s="253"/>
      <c r="I24" s="253"/>
      <c r="J24" s="254"/>
      <c r="K24" s="241"/>
      <c r="L24" s="241"/>
      <c r="M24" s="241"/>
      <c r="N24" s="241"/>
      <c r="O24" s="241"/>
      <c r="P24" s="241"/>
      <c r="Q24" s="241"/>
      <c r="R24" s="241"/>
      <c r="S24" s="241"/>
      <c r="T24" s="253"/>
      <c r="U24" s="241"/>
      <c r="V24" s="241"/>
      <c r="W24" s="241"/>
      <c r="X24" s="241"/>
      <c r="Y24" s="241"/>
      <c r="Z24" s="241"/>
      <c r="AA24" s="241"/>
      <c r="AB24" s="241"/>
      <c r="AC24" s="241"/>
      <c r="AD24" s="255"/>
      <c r="AE24" s="241"/>
      <c r="AF24" s="256"/>
    </row>
    <row r="25" spans="1:32" ht="147.75" customHeight="1">
      <c r="A25" s="220">
        <v>1</v>
      </c>
      <c r="B25" s="221" t="s">
        <v>45</v>
      </c>
      <c r="C25" s="221" t="s">
        <v>56</v>
      </c>
      <c r="D25" s="221" t="s">
        <v>765</v>
      </c>
      <c r="E25" s="221" t="s">
        <v>58</v>
      </c>
      <c r="F25" s="242" t="s">
        <v>749</v>
      </c>
      <c r="G25" s="235">
        <f>(T25+W25)*0.95</f>
        <v>1276800</v>
      </c>
      <c r="H25" s="227">
        <f>T25+W25-G25</f>
        <v>67200</v>
      </c>
      <c r="I25" s="227">
        <f t="shared" si="3"/>
        <v>1344000</v>
      </c>
      <c r="J25" s="243"/>
      <c r="K25" s="244"/>
      <c r="L25" s="244"/>
      <c r="M25" s="244"/>
      <c r="N25" s="244"/>
      <c r="O25" s="244"/>
      <c r="P25" s="244"/>
      <c r="Q25" s="244"/>
      <c r="R25" s="244" t="s">
        <v>211</v>
      </c>
      <c r="S25" s="244" t="s">
        <v>217</v>
      </c>
      <c r="T25" s="21">
        <v>700000</v>
      </c>
      <c r="U25" s="244" t="s">
        <v>284</v>
      </c>
      <c r="V25" s="244" t="s">
        <v>88</v>
      </c>
      <c r="W25" s="244">
        <v>644000</v>
      </c>
      <c r="X25" s="244"/>
      <c r="Y25" s="244"/>
      <c r="Z25" s="244"/>
      <c r="AA25" s="244"/>
      <c r="AB25" s="244"/>
      <c r="AC25" s="244"/>
      <c r="AD25" s="231" t="s">
        <v>723</v>
      </c>
      <c r="AE25" s="244"/>
      <c r="AF25" s="245" t="s">
        <v>766</v>
      </c>
    </row>
    <row r="26" spans="1:32" ht="147.75" customHeight="1">
      <c r="A26" s="220">
        <v>2</v>
      </c>
      <c r="B26" s="221" t="s">
        <v>45</v>
      </c>
      <c r="C26" s="221" t="s">
        <v>56</v>
      </c>
      <c r="D26" s="221" t="s">
        <v>767</v>
      </c>
      <c r="E26" s="221" t="s">
        <v>58</v>
      </c>
      <c r="F26" s="242" t="s">
        <v>749</v>
      </c>
      <c r="G26" s="235">
        <f t="shared" ref="G26:G41" si="4">(T26+W26)*0.95</f>
        <v>2375000</v>
      </c>
      <c r="H26" s="227">
        <f t="shared" ref="H26:H41" si="5">T26+W26-G26</f>
        <v>125000</v>
      </c>
      <c r="I26" s="227">
        <f t="shared" si="3"/>
        <v>2500000</v>
      </c>
      <c r="J26" s="243"/>
      <c r="K26" s="244"/>
      <c r="L26" s="244"/>
      <c r="M26" s="244"/>
      <c r="N26" s="244"/>
      <c r="O26" s="244"/>
      <c r="P26" s="244"/>
      <c r="Q26" s="244"/>
      <c r="R26" s="244" t="s">
        <v>211</v>
      </c>
      <c r="S26" s="244" t="s">
        <v>217</v>
      </c>
      <c r="T26" s="21">
        <v>1000000</v>
      </c>
      <c r="U26" s="244" t="s">
        <v>284</v>
      </c>
      <c r="V26" s="244" t="s">
        <v>88</v>
      </c>
      <c r="W26" s="244">
        <v>1500000</v>
      </c>
      <c r="X26" s="244"/>
      <c r="Y26" s="244"/>
      <c r="Z26" s="244"/>
      <c r="AA26" s="244"/>
      <c r="AB26" s="244"/>
      <c r="AC26" s="244"/>
      <c r="AD26" s="231" t="s">
        <v>723</v>
      </c>
      <c r="AE26" s="244"/>
      <c r="AF26" s="245" t="s">
        <v>768</v>
      </c>
    </row>
    <row r="27" spans="1:32" ht="147.75" customHeight="1">
      <c r="A27" s="220">
        <v>3</v>
      </c>
      <c r="B27" s="221" t="s">
        <v>45</v>
      </c>
      <c r="C27" s="221" t="s">
        <v>56</v>
      </c>
      <c r="D27" s="221" t="s">
        <v>769</v>
      </c>
      <c r="E27" s="221" t="s">
        <v>58</v>
      </c>
      <c r="F27" s="242" t="s">
        <v>749</v>
      </c>
      <c r="G27" s="235">
        <f t="shared" si="4"/>
        <v>2470000</v>
      </c>
      <c r="H27" s="227">
        <f t="shared" si="5"/>
        <v>130000</v>
      </c>
      <c r="I27" s="227">
        <f t="shared" si="3"/>
        <v>2600000</v>
      </c>
      <c r="J27" s="243"/>
      <c r="K27" s="244"/>
      <c r="L27" s="244"/>
      <c r="M27" s="244"/>
      <c r="N27" s="244"/>
      <c r="O27" s="244"/>
      <c r="P27" s="244"/>
      <c r="Q27" s="244"/>
      <c r="R27" s="244" t="s">
        <v>211</v>
      </c>
      <c r="S27" s="244" t="s">
        <v>217</v>
      </c>
      <c r="T27" s="21">
        <v>1000000</v>
      </c>
      <c r="U27" s="244" t="s">
        <v>284</v>
      </c>
      <c r="V27" s="244" t="s">
        <v>88</v>
      </c>
      <c r="W27" s="244">
        <v>1600000</v>
      </c>
      <c r="X27" s="244"/>
      <c r="Y27" s="244"/>
      <c r="Z27" s="244"/>
      <c r="AA27" s="244"/>
      <c r="AB27" s="244"/>
      <c r="AC27" s="244"/>
      <c r="AD27" s="231" t="s">
        <v>723</v>
      </c>
      <c r="AE27" s="244"/>
      <c r="AF27" s="245" t="s">
        <v>770</v>
      </c>
    </row>
    <row r="28" spans="1:32" ht="147.75" customHeight="1">
      <c r="A28" s="220">
        <v>4</v>
      </c>
      <c r="B28" s="221" t="s">
        <v>45</v>
      </c>
      <c r="C28" s="221" t="s">
        <v>56</v>
      </c>
      <c r="D28" s="221" t="s">
        <v>771</v>
      </c>
      <c r="E28" s="221" t="s">
        <v>58</v>
      </c>
      <c r="F28" s="242" t="s">
        <v>749</v>
      </c>
      <c r="G28" s="235">
        <f t="shared" si="4"/>
        <v>1165650</v>
      </c>
      <c r="H28" s="227">
        <f t="shared" si="5"/>
        <v>61350</v>
      </c>
      <c r="I28" s="227">
        <f t="shared" si="3"/>
        <v>1227000</v>
      </c>
      <c r="J28" s="243"/>
      <c r="K28" s="244"/>
      <c r="L28" s="244"/>
      <c r="M28" s="244"/>
      <c r="N28" s="244"/>
      <c r="O28" s="244"/>
      <c r="P28" s="244"/>
      <c r="Q28" s="244"/>
      <c r="R28" s="244" t="s">
        <v>211</v>
      </c>
      <c r="S28" s="244" t="s">
        <v>217</v>
      </c>
      <c r="T28" s="21">
        <v>600000</v>
      </c>
      <c r="U28" s="244" t="s">
        <v>284</v>
      </c>
      <c r="V28" s="244" t="s">
        <v>88</v>
      </c>
      <c r="W28" s="244">
        <v>627000</v>
      </c>
      <c r="X28" s="244"/>
      <c r="Y28" s="244"/>
      <c r="Z28" s="244"/>
      <c r="AA28" s="244"/>
      <c r="AB28" s="244"/>
      <c r="AC28" s="244"/>
      <c r="AD28" s="231" t="s">
        <v>723</v>
      </c>
      <c r="AE28" s="244"/>
      <c r="AF28" s="245" t="s">
        <v>772</v>
      </c>
    </row>
    <row r="29" spans="1:32" ht="147.75" customHeight="1">
      <c r="A29" s="220">
        <v>5</v>
      </c>
      <c r="B29" s="221" t="s">
        <v>45</v>
      </c>
      <c r="C29" s="221" t="s">
        <v>56</v>
      </c>
      <c r="D29" s="221" t="s">
        <v>773</v>
      </c>
      <c r="E29" s="221" t="s">
        <v>58</v>
      </c>
      <c r="F29" s="242" t="s">
        <v>749</v>
      </c>
      <c r="G29" s="235">
        <f t="shared" si="4"/>
        <v>579500</v>
      </c>
      <c r="H29" s="227">
        <f t="shared" si="5"/>
        <v>30500</v>
      </c>
      <c r="I29" s="227">
        <f t="shared" si="3"/>
        <v>610000</v>
      </c>
      <c r="J29" s="243"/>
      <c r="K29" s="244"/>
      <c r="L29" s="244"/>
      <c r="M29" s="244"/>
      <c r="N29" s="244"/>
      <c r="O29" s="244"/>
      <c r="P29" s="244"/>
      <c r="Q29" s="244"/>
      <c r="R29" s="244" t="s">
        <v>211</v>
      </c>
      <c r="S29" s="244" t="s">
        <v>217</v>
      </c>
      <c r="T29" s="21">
        <v>300000</v>
      </c>
      <c r="U29" s="244" t="s">
        <v>284</v>
      </c>
      <c r="V29" s="244" t="s">
        <v>88</v>
      </c>
      <c r="W29" s="244">
        <v>310000</v>
      </c>
      <c r="X29" s="244"/>
      <c r="Y29" s="244"/>
      <c r="Z29" s="244"/>
      <c r="AA29" s="244"/>
      <c r="AB29" s="244"/>
      <c r="AC29" s="244"/>
      <c r="AD29" s="231" t="s">
        <v>723</v>
      </c>
      <c r="AE29" s="244"/>
      <c r="AF29" s="245" t="s">
        <v>774</v>
      </c>
    </row>
    <row r="30" spans="1:32" ht="147.75" customHeight="1">
      <c r="A30" s="220">
        <v>6</v>
      </c>
      <c r="B30" s="221" t="s">
        <v>45</v>
      </c>
      <c r="C30" s="221" t="s">
        <v>56</v>
      </c>
      <c r="D30" s="221" t="s">
        <v>775</v>
      </c>
      <c r="E30" s="221" t="s">
        <v>58</v>
      </c>
      <c r="F30" s="242" t="s">
        <v>749</v>
      </c>
      <c r="G30" s="235">
        <f t="shared" si="4"/>
        <v>1425000</v>
      </c>
      <c r="H30" s="227">
        <f t="shared" si="5"/>
        <v>75000</v>
      </c>
      <c r="I30" s="227">
        <f t="shared" si="3"/>
        <v>1500000</v>
      </c>
      <c r="J30" s="243"/>
      <c r="K30" s="244"/>
      <c r="L30" s="244"/>
      <c r="M30" s="244"/>
      <c r="N30" s="244"/>
      <c r="O30" s="244"/>
      <c r="P30" s="244"/>
      <c r="Q30" s="244"/>
      <c r="R30" s="244" t="s">
        <v>211</v>
      </c>
      <c r="S30" s="244" t="s">
        <v>217</v>
      </c>
      <c r="T30" s="21">
        <v>700000</v>
      </c>
      <c r="U30" s="244" t="s">
        <v>284</v>
      </c>
      <c r="V30" s="244" t="s">
        <v>88</v>
      </c>
      <c r="W30" s="244">
        <v>800000</v>
      </c>
      <c r="X30" s="244"/>
      <c r="Y30" s="244"/>
      <c r="Z30" s="244"/>
      <c r="AA30" s="244"/>
      <c r="AB30" s="244"/>
      <c r="AC30" s="244"/>
      <c r="AD30" s="231" t="s">
        <v>723</v>
      </c>
      <c r="AE30" s="244"/>
      <c r="AF30" s="245" t="s">
        <v>776</v>
      </c>
    </row>
    <row r="31" spans="1:32" ht="147.75" customHeight="1">
      <c r="A31" s="220">
        <v>7</v>
      </c>
      <c r="B31" s="221" t="s">
        <v>45</v>
      </c>
      <c r="C31" s="221" t="s">
        <v>56</v>
      </c>
      <c r="D31" s="221" t="s">
        <v>777</v>
      </c>
      <c r="E31" s="221" t="s">
        <v>58</v>
      </c>
      <c r="F31" s="242" t="s">
        <v>749</v>
      </c>
      <c r="G31" s="235">
        <f t="shared" si="4"/>
        <v>2707500</v>
      </c>
      <c r="H31" s="227">
        <f t="shared" si="5"/>
        <v>142500</v>
      </c>
      <c r="I31" s="227">
        <f t="shared" si="3"/>
        <v>2850000</v>
      </c>
      <c r="J31" s="243"/>
      <c r="K31" s="244"/>
      <c r="L31" s="244"/>
      <c r="M31" s="244"/>
      <c r="N31" s="244"/>
      <c r="O31" s="244"/>
      <c r="P31" s="244"/>
      <c r="Q31" s="244"/>
      <c r="R31" s="244" t="s">
        <v>211</v>
      </c>
      <c r="S31" s="244" t="s">
        <v>217</v>
      </c>
      <c r="T31" s="21">
        <v>1000000</v>
      </c>
      <c r="U31" s="244" t="s">
        <v>284</v>
      </c>
      <c r="V31" s="244" t="s">
        <v>88</v>
      </c>
      <c r="W31" s="244">
        <v>1850000</v>
      </c>
      <c r="X31" s="244"/>
      <c r="Y31" s="244"/>
      <c r="Z31" s="244"/>
      <c r="AA31" s="244"/>
      <c r="AB31" s="244"/>
      <c r="AC31" s="244"/>
      <c r="AD31" s="231" t="s">
        <v>723</v>
      </c>
      <c r="AE31" s="244"/>
      <c r="AF31" s="245" t="s">
        <v>778</v>
      </c>
    </row>
    <row r="32" spans="1:32" ht="147.75" customHeight="1">
      <c r="A32" s="220">
        <v>8</v>
      </c>
      <c r="B32" s="221" t="s">
        <v>45</v>
      </c>
      <c r="C32" s="221" t="s">
        <v>56</v>
      </c>
      <c r="D32" s="221" t="s">
        <v>779</v>
      </c>
      <c r="E32" s="221" t="s">
        <v>58</v>
      </c>
      <c r="F32" s="242" t="s">
        <v>749</v>
      </c>
      <c r="G32" s="235">
        <f t="shared" si="4"/>
        <v>912000</v>
      </c>
      <c r="H32" s="227">
        <f t="shared" si="5"/>
        <v>48000</v>
      </c>
      <c r="I32" s="227">
        <f t="shared" si="3"/>
        <v>960000</v>
      </c>
      <c r="J32" s="243"/>
      <c r="K32" s="244"/>
      <c r="L32" s="244"/>
      <c r="M32" s="244"/>
      <c r="N32" s="244"/>
      <c r="O32" s="244"/>
      <c r="P32" s="244"/>
      <c r="Q32" s="244"/>
      <c r="R32" s="244" t="s">
        <v>211</v>
      </c>
      <c r="S32" s="244" t="s">
        <v>217</v>
      </c>
      <c r="T32" s="21">
        <v>500000</v>
      </c>
      <c r="U32" s="244" t="s">
        <v>284</v>
      </c>
      <c r="V32" s="244" t="s">
        <v>88</v>
      </c>
      <c r="W32" s="244">
        <v>460000</v>
      </c>
      <c r="X32" s="244"/>
      <c r="Y32" s="244"/>
      <c r="Z32" s="244"/>
      <c r="AA32" s="244"/>
      <c r="AB32" s="244"/>
      <c r="AC32" s="244"/>
      <c r="AD32" s="231" t="s">
        <v>723</v>
      </c>
      <c r="AE32" s="244"/>
      <c r="AF32" s="245" t="s">
        <v>780</v>
      </c>
    </row>
    <row r="33" spans="1:32" ht="147.75" customHeight="1">
      <c r="A33" s="220">
        <v>9</v>
      </c>
      <c r="B33" s="221" t="s">
        <v>45</v>
      </c>
      <c r="C33" s="221" t="s">
        <v>56</v>
      </c>
      <c r="D33" s="221" t="s">
        <v>781</v>
      </c>
      <c r="E33" s="221" t="s">
        <v>58</v>
      </c>
      <c r="F33" s="242" t="s">
        <v>749</v>
      </c>
      <c r="G33" s="235">
        <f t="shared" si="4"/>
        <v>144400</v>
      </c>
      <c r="H33" s="227">
        <f t="shared" si="5"/>
        <v>7600</v>
      </c>
      <c r="I33" s="227">
        <f t="shared" si="3"/>
        <v>152000</v>
      </c>
      <c r="J33" s="243"/>
      <c r="K33" s="244"/>
      <c r="L33" s="244"/>
      <c r="M33" s="244"/>
      <c r="N33" s="244"/>
      <c r="O33" s="244"/>
      <c r="P33" s="244"/>
      <c r="Q33" s="244"/>
      <c r="R33" s="244" t="s">
        <v>211</v>
      </c>
      <c r="S33" s="244" t="s">
        <v>217</v>
      </c>
      <c r="T33" s="21">
        <v>152000</v>
      </c>
      <c r="U33" s="244" t="s">
        <v>284</v>
      </c>
      <c r="V33" s="244" t="s">
        <v>88</v>
      </c>
      <c r="W33" s="244"/>
      <c r="X33" s="244"/>
      <c r="Y33" s="244"/>
      <c r="Z33" s="244"/>
      <c r="AA33" s="244"/>
      <c r="AB33" s="244"/>
      <c r="AC33" s="244"/>
      <c r="AD33" s="231" t="s">
        <v>723</v>
      </c>
      <c r="AE33" s="244"/>
      <c r="AF33" s="245" t="s">
        <v>782</v>
      </c>
    </row>
    <row r="34" spans="1:32" ht="147.75" customHeight="1">
      <c r="A34" s="220">
        <v>10</v>
      </c>
      <c r="B34" s="221" t="s">
        <v>45</v>
      </c>
      <c r="C34" s="221" t="s">
        <v>56</v>
      </c>
      <c r="D34" s="221" t="s">
        <v>783</v>
      </c>
      <c r="E34" s="221" t="s">
        <v>58</v>
      </c>
      <c r="F34" s="242" t="s">
        <v>749</v>
      </c>
      <c r="G34" s="235">
        <f t="shared" si="4"/>
        <v>1273000</v>
      </c>
      <c r="H34" s="227">
        <f t="shared" si="5"/>
        <v>67000</v>
      </c>
      <c r="I34" s="227">
        <f t="shared" si="3"/>
        <v>1340000</v>
      </c>
      <c r="J34" s="243"/>
      <c r="K34" s="244"/>
      <c r="L34" s="244"/>
      <c r="M34" s="244"/>
      <c r="N34" s="244"/>
      <c r="O34" s="244"/>
      <c r="P34" s="244"/>
      <c r="Q34" s="244"/>
      <c r="R34" s="244" t="s">
        <v>211</v>
      </c>
      <c r="S34" s="244" t="s">
        <v>217</v>
      </c>
      <c r="T34" s="21">
        <v>600000</v>
      </c>
      <c r="U34" s="244" t="s">
        <v>284</v>
      </c>
      <c r="V34" s="244" t="s">
        <v>88</v>
      </c>
      <c r="W34" s="244">
        <v>740000</v>
      </c>
      <c r="X34" s="244"/>
      <c r="Y34" s="244"/>
      <c r="Z34" s="244"/>
      <c r="AA34" s="244"/>
      <c r="AB34" s="244"/>
      <c r="AC34" s="244"/>
      <c r="AD34" s="231" t="s">
        <v>723</v>
      </c>
      <c r="AE34" s="244"/>
      <c r="AF34" s="245" t="s">
        <v>784</v>
      </c>
    </row>
    <row r="35" spans="1:32" ht="147.75" customHeight="1">
      <c r="A35" s="220">
        <v>11</v>
      </c>
      <c r="B35" s="221" t="s">
        <v>45</v>
      </c>
      <c r="C35" s="221" t="s">
        <v>56</v>
      </c>
      <c r="D35" s="221" t="s">
        <v>785</v>
      </c>
      <c r="E35" s="221" t="s">
        <v>58</v>
      </c>
      <c r="F35" s="242" t="s">
        <v>749</v>
      </c>
      <c r="G35" s="235">
        <f t="shared" si="4"/>
        <v>608000</v>
      </c>
      <c r="H35" s="227">
        <f t="shared" si="5"/>
        <v>32000</v>
      </c>
      <c r="I35" s="227">
        <f t="shared" si="3"/>
        <v>640000</v>
      </c>
      <c r="J35" s="243"/>
      <c r="K35" s="244"/>
      <c r="L35" s="244"/>
      <c r="M35" s="244"/>
      <c r="N35" s="244"/>
      <c r="O35" s="244"/>
      <c r="P35" s="244"/>
      <c r="Q35" s="244"/>
      <c r="R35" s="244" t="s">
        <v>211</v>
      </c>
      <c r="S35" s="244" t="s">
        <v>217</v>
      </c>
      <c r="T35" s="21">
        <v>300000</v>
      </c>
      <c r="U35" s="244" t="s">
        <v>284</v>
      </c>
      <c r="V35" s="244" t="s">
        <v>88</v>
      </c>
      <c r="W35" s="244">
        <v>340000</v>
      </c>
      <c r="X35" s="244"/>
      <c r="Y35" s="244"/>
      <c r="Z35" s="244"/>
      <c r="AA35" s="244"/>
      <c r="AB35" s="244"/>
      <c r="AC35" s="244"/>
      <c r="AD35" s="231" t="s">
        <v>723</v>
      </c>
      <c r="AE35" s="244"/>
      <c r="AF35" s="245" t="s">
        <v>786</v>
      </c>
    </row>
    <row r="36" spans="1:32" ht="147.75" customHeight="1">
      <c r="A36" s="220">
        <v>12</v>
      </c>
      <c r="B36" s="221" t="s">
        <v>45</v>
      </c>
      <c r="C36" s="221" t="s">
        <v>56</v>
      </c>
      <c r="D36" s="221" t="s">
        <v>787</v>
      </c>
      <c r="E36" s="221" t="s">
        <v>58</v>
      </c>
      <c r="F36" s="242" t="s">
        <v>749</v>
      </c>
      <c r="G36" s="235">
        <f t="shared" si="4"/>
        <v>95000</v>
      </c>
      <c r="H36" s="227">
        <f t="shared" si="5"/>
        <v>5000</v>
      </c>
      <c r="I36" s="227">
        <f t="shared" si="3"/>
        <v>100000</v>
      </c>
      <c r="J36" s="243"/>
      <c r="K36" s="244"/>
      <c r="L36" s="244"/>
      <c r="M36" s="244"/>
      <c r="N36" s="244"/>
      <c r="O36" s="244"/>
      <c r="P36" s="244"/>
      <c r="Q36" s="244"/>
      <c r="R36" s="244" t="s">
        <v>211</v>
      </c>
      <c r="S36" s="244" t="s">
        <v>217</v>
      </c>
      <c r="T36" s="21">
        <v>100000</v>
      </c>
      <c r="U36" s="244" t="s">
        <v>284</v>
      </c>
      <c r="V36" s="244" t="s">
        <v>88</v>
      </c>
      <c r="W36" s="244"/>
      <c r="X36" s="244"/>
      <c r="Y36" s="244"/>
      <c r="Z36" s="244"/>
      <c r="AA36" s="244"/>
      <c r="AB36" s="244"/>
      <c r="AC36" s="244"/>
      <c r="AD36" s="231" t="s">
        <v>723</v>
      </c>
      <c r="AE36" s="244"/>
      <c r="AF36" s="245" t="s">
        <v>788</v>
      </c>
    </row>
    <row r="37" spans="1:32" ht="147.75" customHeight="1">
      <c r="A37" s="220">
        <v>13</v>
      </c>
      <c r="B37" s="221" t="s">
        <v>45</v>
      </c>
      <c r="C37" s="221" t="s">
        <v>56</v>
      </c>
      <c r="D37" s="221" t="s">
        <v>789</v>
      </c>
      <c r="E37" s="221" t="s">
        <v>58</v>
      </c>
      <c r="F37" s="242" t="s">
        <v>749</v>
      </c>
      <c r="G37" s="235">
        <f t="shared" si="4"/>
        <v>684000</v>
      </c>
      <c r="H37" s="227">
        <f t="shared" si="5"/>
        <v>36000</v>
      </c>
      <c r="I37" s="227">
        <f t="shared" si="3"/>
        <v>720000</v>
      </c>
      <c r="J37" s="243"/>
      <c r="K37" s="244"/>
      <c r="L37" s="244"/>
      <c r="M37" s="244"/>
      <c r="N37" s="244"/>
      <c r="O37" s="244"/>
      <c r="P37" s="244"/>
      <c r="Q37" s="244"/>
      <c r="R37" s="244" t="s">
        <v>211</v>
      </c>
      <c r="S37" s="244" t="s">
        <v>217</v>
      </c>
      <c r="T37" s="21">
        <v>350000</v>
      </c>
      <c r="U37" s="244" t="s">
        <v>284</v>
      </c>
      <c r="V37" s="244" t="s">
        <v>88</v>
      </c>
      <c r="W37" s="244">
        <v>370000</v>
      </c>
      <c r="X37" s="244"/>
      <c r="Y37" s="244"/>
      <c r="Z37" s="244"/>
      <c r="AA37" s="244"/>
      <c r="AB37" s="244"/>
      <c r="AC37" s="244"/>
      <c r="AD37" s="231" t="s">
        <v>723</v>
      </c>
      <c r="AE37" s="244"/>
      <c r="AF37" s="245" t="s">
        <v>790</v>
      </c>
    </row>
    <row r="38" spans="1:32" ht="147.75" customHeight="1">
      <c r="A38" s="220">
        <v>14</v>
      </c>
      <c r="B38" s="221" t="s">
        <v>45</v>
      </c>
      <c r="C38" s="221" t="s">
        <v>56</v>
      </c>
      <c r="D38" s="221" t="s">
        <v>791</v>
      </c>
      <c r="E38" s="221" t="s">
        <v>58</v>
      </c>
      <c r="F38" s="242" t="s">
        <v>749</v>
      </c>
      <c r="G38" s="235">
        <f t="shared" si="4"/>
        <v>113050</v>
      </c>
      <c r="H38" s="227">
        <f t="shared" si="5"/>
        <v>5950</v>
      </c>
      <c r="I38" s="227">
        <f t="shared" si="3"/>
        <v>119000</v>
      </c>
      <c r="J38" s="243"/>
      <c r="K38" s="244"/>
      <c r="L38" s="244"/>
      <c r="M38" s="244"/>
      <c r="N38" s="244"/>
      <c r="O38" s="244"/>
      <c r="P38" s="244"/>
      <c r="Q38" s="244"/>
      <c r="R38" s="244" t="s">
        <v>211</v>
      </c>
      <c r="S38" s="244" t="s">
        <v>217</v>
      </c>
      <c r="T38" s="21">
        <v>119000</v>
      </c>
      <c r="U38" s="244" t="s">
        <v>284</v>
      </c>
      <c r="V38" s="244" t="s">
        <v>88</v>
      </c>
      <c r="W38" s="244"/>
      <c r="X38" s="244"/>
      <c r="Y38" s="244"/>
      <c r="Z38" s="244"/>
      <c r="AA38" s="244"/>
      <c r="AB38" s="244"/>
      <c r="AC38" s="244"/>
      <c r="AD38" s="231" t="s">
        <v>723</v>
      </c>
      <c r="AE38" s="244"/>
      <c r="AF38" s="245" t="s">
        <v>792</v>
      </c>
    </row>
    <row r="39" spans="1:32" ht="147.75" customHeight="1">
      <c r="A39" s="220">
        <v>15</v>
      </c>
      <c r="B39" s="221" t="s">
        <v>380</v>
      </c>
      <c r="C39" s="221" t="s">
        <v>793</v>
      </c>
      <c r="D39" s="221" t="s">
        <v>794</v>
      </c>
      <c r="E39" s="221" t="s">
        <v>795</v>
      </c>
      <c r="F39" s="242" t="s">
        <v>749</v>
      </c>
      <c r="G39" s="235">
        <f t="shared" si="4"/>
        <v>1634000</v>
      </c>
      <c r="H39" s="227">
        <f t="shared" si="5"/>
        <v>86000</v>
      </c>
      <c r="I39" s="227">
        <f t="shared" si="3"/>
        <v>1720000</v>
      </c>
      <c r="J39" s="243"/>
      <c r="K39" s="244"/>
      <c r="L39" s="244"/>
      <c r="M39" s="244"/>
      <c r="N39" s="244"/>
      <c r="O39" s="244"/>
      <c r="P39" s="244"/>
      <c r="Q39" s="244"/>
      <c r="R39" s="244" t="s">
        <v>211</v>
      </c>
      <c r="S39" s="244" t="s">
        <v>217</v>
      </c>
      <c r="T39" s="21">
        <v>720000</v>
      </c>
      <c r="U39" s="244" t="s">
        <v>284</v>
      </c>
      <c r="V39" s="244" t="s">
        <v>88</v>
      </c>
      <c r="W39" s="21">
        <v>1000000</v>
      </c>
      <c r="X39" s="21"/>
      <c r="Y39" s="21"/>
      <c r="Z39" s="21"/>
      <c r="AA39" s="21"/>
      <c r="AB39" s="21"/>
      <c r="AC39" s="21"/>
      <c r="AD39" s="231" t="s">
        <v>723</v>
      </c>
      <c r="AE39" s="244"/>
      <c r="AF39" s="245" t="s">
        <v>795</v>
      </c>
    </row>
    <row r="40" spans="1:32" ht="147.75" customHeight="1">
      <c r="A40" s="220">
        <v>16</v>
      </c>
      <c r="B40" s="221" t="s">
        <v>380</v>
      </c>
      <c r="C40" s="221" t="s">
        <v>793</v>
      </c>
      <c r="D40" s="221" t="s">
        <v>796</v>
      </c>
      <c r="E40" s="221" t="s">
        <v>797</v>
      </c>
      <c r="F40" s="242" t="s">
        <v>749</v>
      </c>
      <c r="G40" s="235">
        <f t="shared" si="4"/>
        <v>182400</v>
      </c>
      <c r="H40" s="227">
        <f t="shared" si="5"/>
        <v>9600</v>
      </c>
      <c r="I40" s="227">
        <f t="shared" si="3"/>
        <v>192000</v>
      </c>
      <c r="J40" s="243"/>
      <c r="K40" s="244"/>
      <c r="L40" s="244"/>
      <c r="M40" s="244"/>
      <c r="N40" s="244"/>
      <c r="O40" s="244"/>
      <c r="P40" s="244"/>
      <c r="Q40" s="244"/>
      <c r="R40" s="244" t="s">
        <v>211</v>
      </c>
      <c r="S40" s="244" t="s">
        <v>217</v>
      </c>
      <c r="T40" s="21">
        <v>192000</v>
      </c>
      <c r="U40" s="244" t="s">
        <v>284</v>
      </c>
      <c r="V40" s="244" t="s">
        <v>88</v>
      </c>
      <c r="W40" s="21"/>
      <c r="X40" s="21"/>
      <c r="Y40" s="21"/>
      <c r="Z40" s="21"/>
      <c r="AA40" s="21"/>
      <c r="AB40" s="21"/>
      <c r="AC40" s="21"/>
      <c r="AD40" s="231" t="s">
        <v>723</v>
      </c>
      <c r="AE40" s="244"/>
      <c r="AF40" s="245" t="s">
        <v>797</v>
      </c>
    </row>
    <row r="41" spans="1:32" ht="150">
      <c r="A41" s="220">
        <v>17</v>
      </c>
      <c r="B41" s="221" t="s">
        <v>380</v>
      </c>
      <c r="C41" s="221" t="s">
        <v>793</v>
      </c>
      <c r="D41" s="221" t="s">
        <v>798</v>
      </c>
      <c r="F41" s="242" t="s">
        <v>749</v>
      </c>
      <c r="G41" s="235">
        <f t="shared" si="4"/>
        <v>149150</v>
      </c>
      <c r="H41" s="227">
        <f t="shared" si="5"/>
        <v>7850</v>
      </c>
      <c r="I41" s="227">
        <f t="shared" si="3"/>
        <v>157000</v>
      </c>
      <c r="J41" s="243"/>
      <c r="K41" s="244"/>
      <c r="L41" s="244"/>
      <c r="M41" s="244"/>
      <c r="N41" s="244"/>
      <c r="O41" s="244"/>
      <c r="P41" s="244"/>
      <c r="Q41" s="244"/>
      <c r="R41" s="244" t="s">
        <v>211</v>
      </c>
      <c r="S41" s="244" t="s">
        <v>217</v>
      </c>
      <c r="T41" s="21">
        <v>157000</v>
      </c>
      <c r="U41" s="244"/>
      <c r="V41" s="244"/>
      <c r="W41" s="21"/>
      <c r="X41" s="21"/>
      <c r="Y41" s="21"/>
      <c r="Z41" s="21"/>
      <c r="AA41" s="21"/>
      <c r="AB41" s="21"/>
      <c r="AC41" s="21"/>
      <c r="AD41" s="231" t="s">
        <v>723</v>
      </c>
      <c r="AE41" s="244"/>
      <c r="AF41" s="245" t="s">
        <v>797</v>
      </c>
    </row>
    <row r="42" spans="1:32" ht="52.5" customHeight="1">
      <c r="A42" s="249"/>
      <c r="B42" s="250"/>
      <c r="C42" s="250"/>
      <c r="D42" s="250"/>
      <c r="E42" s="250"/>
      <c r="F42" s="251"/>
      <c r="G42" s="257"/>
      <c r="H42" s="258"/>
      <c r="I42" s="258"/>
      <c r="J42" s="254"/>
      <c r="K42" s="241"/>
      <c r="L42" s="241"/>
      <c r="M42" s="241"/>
      <c r="N42" s="241"/>
      <c r="O42" s="241"/>
      <c r="P42" s="241"/>
      <c r="Q42" s="241"/>
      <c r="R42" s="241"/>
      <c r="S42" s="241"/>
      <c r="T42" s="253"/>
      <c r="U42" s="241"/>
      <c r="V42" s="241"/>
      <c r="W42" s="253"/>
      <c r="X42" s="253"/>
      <c r="Y42" s="253"/>
      <c r="Z42" s="253"/>
      <c r="AA42" s="253"/>
      <c r="AB42" s="253"/>
      <c r="AC42" s="253"/>
      <c r="AD42" s="255"/>
      <c r="AE42" s="241"/>
      <c r="AF42" s="256"/>
    </row>
    <row r="43" spans="1:32" ht="147.75" customHeight="1">
      <c r="A43" s="220">
        <v>1</v>
      </c>
      <c r="B43" s="221" t="s">
        <v>45</v>
      </c>
      <c r="C43" s="221" t="s">
        <v>56</v>
      </c>
      <c r="D43" s="221" t="s">
        <v>799</v>
      </c>
      <c r="E43" s="221" t="s">
        <v>58</v>
      </c>
      <c r="F43" s="242" t="s">
        <v>749</v>
      </c>
      <c r="G43" s="235">
        <v>597669</v>
      </c>
      <c r="H43" s="227">
        <f>I43-G43</f>
        <v>31457</v>
      </c>
      <c r="I43" s="227">
        <v>629126</v>
      </c>
      <c r="J43" s="243"/>
      <c r="K43" s="244"/>
      <c r="L43" s="244"/>
      <c r="M43" s="244"/>
      <c r="N43" s="244"/>
      <c r="O43" s="244"/>
      <c r="P43" s="244"/>
      <c r="Q43" s="244"/>
      <c r="R43" s="244" t="s">
        <v>245</v>
      </c>
      <c r="S43" s="244" t="s">
        <v>217</v>
      </c>
      <c r="T43" s="21">
        <v>263157</v>
      </c>
      <c r="U43" s="244" t="s">
        <v>211</v>
      </c>
      <c r="V43" s="244" t="s">
        <v>212</v>
      </c>
      <c r="W43" s="21">
        <f>I43-T43</f>
        <v>365969</v>
      </c>
      <c r="X43" s="21"/>
      <c r="Y43" s="21"/>
      <c r="Z43" s="21"/>
      <c r="AA43" s="21"/>
      <c r="AB43" s="21"/>
      <c r="AC43" s="21"/>
      <c r="AD43" s="231" t="s">
        <v>723</v>
      </c>
      <c r="AE43" s="244"/>
      <c r="AF43" s="245" t="s">
        <v>800</v>
      </c>
    </row>
    <row r="44" spans="1:32" ht="147.75" customHeight="1">
      <c r="A44" s="220">
        <v>2</v>
      </c>
      <c r="B44" s="221" t="s">
        <v>45</v>
      </c>
      <c r="C44" s="221" t="s">
        <v>56</v>
      </c>
      <c r="D44" s="221" t="s">
        <v>801</v>
      </c>
      <c r="E44" s="221" t="s">
        <v>58</v>
      </c>
      <c r="F44" s="242" t="s">
        <v>749</v>
      </c>
      <c r="G44" s="235">
        <f>I44*0.95</f>
        <v>1130500</v>
      </c>
      <c r="H44" s="227">
        <f>I44-G44</f>
        <v>59500</v>
      </c>
      <c r="I44" s="227">
        <v>1190000</v>
      </c>
      <c r="J44" s="243"/>
      <c r="K44" s="244"/>
      <c r="L44" s="244"/>
      <c r="M44" s="244"/>
      <c r="N44" s="244"/>
      <c r="O44" s="244"/>
      <c r="P44" s="244"/>
      <c r="Q44" s="244"/>
      <c r="R44" s="244" t="s">
        <v>245</v>
      </c>
      <c r="S44" s="244" t="s">
        <v>217</v>
      </c>
      <c r="T44" s="21">
        <v>364012</v>
      </c>
      <c r="U44" s="244" t="s">
        <v>211</v>
      </c>
      <c r="V44" s="244" t="s">
        <v>212</v>
      </c>
      <c r="W44" s="21">
        <f>I44-T44</f>
        <v>825988</v>
      </c>
      <c r="X44" s="21"/>
      <c r="Y44" s="21"/>
      <c r="Z44" s="21"/>
      <c r="AA44" s="21"/>
      <c r="AB44" s="21"/>
      <c r="AC44" s="21"/>
      <c r="AD44" s="231" t="s">
        <v>723</v>
      </c>
      <c r="AE44" s="244"/>
      <c r="AF44" s="245" t="s">
        <v>802</v>
      </c>
    </row>
    <row r="45" spans="1:32" ht="147.75" customHeight="1">
      <c r="A45" s="220">
        <v>3</v>
      </c>
      <c r="B45" s="221" t="s">
        <v>45</v>
      </c>
      <c r="C45" s="221" t="s">
        <v>56</v>
      </c>
      <c r="D45" s="221" t="s">
        <v>803</v>
      </c>
      <c r="E45" s="221" t="s">
        <v>58</v>
      </c>
      <c r="F45" s="242" t="s">
        <v>749</v>
      </c>
      <c r="G45" s="235">
        <f>I45*0.95</f>
        <v>204440</v>
      </c>
      <c r="H45" s="227">
        <f>I45-G45</f>
        <v>10760</v>
      </c>
      <c r="I45" s="227">
        <v>215200</v>
      </c>
      <c r="J45" s="243"/>
      <c r="K45" s="244"/>
      <c r="L45" s="244"/>
      <c r="M45" s="244"/>
      <c r="N45" s="244"/>
      <c r="O45" s="244"/>
      <c r="P45" s="244"/>
      <c r="Q45" s="244"/>
      <c r="R45" s="244" t="s">
        <v>245</v>
      </c>
      <c r="S45" s="244" t="s">
        <v>217</v>
      </c>
      <c r="T45" s="21">
        <v>90000</v>
      </c>
      <c r="U45" s="244" t="s">
        <v>211</v>
      </c>
      <c r="V45" s="244" t="s">
        <v>212</v>
      </c>
      <c r="W45" s="21">
        <f>I45-T45</f>
        <v>125200</v>
      </c>
      <c r="X45" s="21"/>
      <c r="Y45" s="21"/>
      <c r="Z45" s="21"/>
      <c r="AA45" s="21"/>
      <c r="AB45" s="21"/>
      <c r="AC45" s="21"/>
      <c r="AD45" s="231" t="s">
        <v>723</v>
      </c>
      <c r="AE45" s="244"/>
      <c r="AF45" s="245" t="s">
        <v>804</v>
      </c>
    </row>
    <row r="46" spans="1:32" ht="147.75" customHeight="1">
      <c r="A46" s="220">
        <v>4</v>
      </c>
      <c r="B46" s="221" t="s">
        <v>45</v>
      </c>
      <c r="C46" s="221" t="s">
        <v>56</v>
      </c>
      <c r="D46" s="221" t="s">
        <v>805</v>
      </c>
      <c r="E46" s="221" t="s">
        <v>58</v>
      </c>
      <c r="F46" s="242" t="s">
        <v>749</v>
      </c>
      <c r="G46" s="235">
        <f>I46*0.95</f>
        <v>336300</v>
      </c>
      <c r="H46" s="227">
        <f>I46-G46</f>
        <v>17700</v>
      </c>
      <c r="I46" s="227">
        <v>354000</v>
      </c>
      <c r="J46" s="243"/>
      <c r="K46" s="244"/>
      <c r="L46" s="244"/>
      <c r="M46" s="244"/>
      <c r="N46" s="244"/>
      <c r="O46" s="244"/>
      <c r="P46" s="244"/>
      <c r="Q46" s="244"/>
      <c r="R46" s="244" t="s">
        <v>245</v>
      </c>
      <c r="S46" s="244" t="s">
        <v>217</v>
      </c>
      <c r="T46" s="21">
        <v>354000</v>
      </c>
      <c r="U46" s="244"/>
      <c r="V46" s="244"/>
      <c r="W46" s="21"/>
      <c r="X46" s="21"/>
      <c r="Y46" s="21"/>
      <c r="Z46" s="21"/>
      <c r="AA46" s="21"/>
      <c r="AB46" s="21"/>
      <c r="AC46" s="21"/>
      <c r="AD46" s="231" t="s">
        <v>723</v>
      </c>
      <c r="AE46" s="244"/>
      <c r="AF46" s="245" t="s">
        <v>806</v>
      </c>
    </row>
    <row r="47" spans="1:32" ht="147.75" customHeight="1">
      <c r="A47" s="220">
        <v>5</v>
      </c>
      <c r="B47" s="221" t="s">
        <v>380</v>
      </c>
      <c r="C47" s="221" t="s">
        <v>793</v>
      </c>
      <c r="D47" s="221" t="s">
        <v>807</v>
      </c>
      <c r="E47" s="221" t="s">
        <v>797</v>
      </c>
      <c r="F47" s="242" t="s">
        <v>749</v>
      </c>
      <c r="G47" s="235">
        <f>I47*0.95</f>
        <v>123500</v>
      </c>
      <c r="H47" s="227">
        <f>I47-G47</f>
        <v>6500</v>
      </c>
      <c r="I47" s="227">
        <v>130000</v>
      </c>
      <c r="J47" s="243"/>
      <c r="K47" s="244"/>
      <c r="L47" s="244"/>
      <c r="M47" s="244"/>
      <c r="N47" s="244"/>
      <c r="O47" s="244"/>
      <c r="P47" s="244"/>
      <c r="Q47" s="244"/>
      <c r="R47" s="244" t="s">
        <v>245</v>
      </c>
      <c r="S47" s="244" t="s">
        <v>217</v>
      </c>
      <c r="T47" s="21">
        <v>130000</v>
      </c>
      <c r="U47" s="244"/>
      <c r="V47" s="244"/>
      <c r="W47" s="21"/>
      <c r="X47" s="21"/>
      <c r="Y47" s="21"/>
      <c r="Z47" s="21"/>
      <c r="AA47" s="21"/>
      <c r="AB47" s="21"/>
      <c r="AC47" s="21"/>
      <c r="AD47" s="231" t="s">
        <v>723</v>
      </c>
      <c r="AE47" s="244"/>
      <c r="AF47" s="245" t="s">
        <v>797</v>
      </c>
    </row>
    <row r="48" spans="1:32" ht="147.75" customHeight="1">
      <c r="A48" s="220">
        <v>6</v>
      </c>
      <c r="B48" s="221" t="s">
        <v>380</v>
      </c>
      <c r="C48" s="221" t="s">
        <v>793</v>
      </c>
      <c r="D48" s="221" t="s">
        <v>808</v>
      </c>
      <c r="E48" s="221" t="s">
        <v>797</v>
      </c>
      <c r="F48" s="242" t="s">
        <v>749</v>
      </c>
      <c r="G48" s="235">
        <f t="shared" ref="G48:G50" si="6">I48*0.95</f>
        <v>64600</v>
      </c>
      <c r="H48" s="227">
        <f t="shared" ref="H48:H50" si="7">I48-G48</f>
        <v>3400</v>
      </c>
      <c r="I48" s="227">
        <v>68000</v>
      </c>
      <c r="J48" s="243"/>
      <c r="K48" s="244"/>
      <c r="L48" s="244"/>
      <c r="M48" s="244"/>
      <c r="N48" s="244"/>
      <c r="O48" s="244"/>
      <c r="P48" s="244"/>
      <c r="Q48" s="244"/>
      <c r="R48" s="244" t="s">
        <v>245</v>
      </c>
      <c r="S48" s="244" t="s">
        <v>217</v>
      </c>
      <c r="T48" s="21">
        <v>68000</v>
      </c>
      <c r="U48" s="244"/>
      <c r="V48" s="244"/>
      <c r="W48" s="21"/>
      <c r="X48" s="21"/>
      <c r="Y48" s="21"/>
      <c r="Z48" s="21"/>
      <c r="AA48" s="21"/>
      <c r="AB48" s="21"/>
      <c r="AC48" s="21"/>
      <c r="AD48" s="231" t="s">
        <v>723</v>
      </c>
      <c r="AE48" s="244"/>
      <c r="AF48" s="245" t="s">
        <v>797</v>
      </c>
    </row>
    <row r="49" spans="1:32" ht="147.75" customHeight="1">
      <c r="A49" s="220">
        <v>7</v>
      </c>
      <c r="B49" s="221" t="s">
        <v>380</v>
      </c>
      <c r="C49" s="221" t="s">
        <v>793</v>
      </c>
      <c r="D49" s="221" t="s">
        <v>809</v>
      </c>
      <c r="E49" s="221" t="s">
        <v>797</v>
      </c>
      <c r="F49" s="242" t="s">
        <v>749</v>
      </c>
      <c r="G49" s="235">
        <f t="shared" si="6"/>
        <v>85500</v>
      </c>
      <c r="H49" s="227">
        <f t="shared" si="7"/>
        <v>4500</v>
      </c>
      <c r="I49" s="227">
        <v>90000</v>
      </c>
      <c r="J49" s="243"/>
      <c r="K49" s="244"/>
      <c r="L49" s="244"/>
      <c r="M49" s="244"/>
      <c r="N49" s="244"/>
      <c r="O49" s="244"/>
      <c r="P49" s="244"/>
      <c r="Q49" s="244"/>
      <c r="R49" s="244" t="s">
        <v>245</v>
      </c>
      <c r="S49" s="244" t="s">
        <v>217</v>
      </c>
      <c r="T49" s="21">
        <v>90000</v>
      </c>
      <c r="U49" s="244"/>
      <c r="V49" s="244"/>
      <c r="W49" s="21"/>
      <c r="X49" s="21"/>
      <c r="Y49" s="21"/>
      <c r="Z49" s="21"/>
      <c r="AA49" s="21"/>
      <c r="AB49" s="21"/>
      <c r="AC49" s="21"/>
      <c r="AD49" s="231" t="s">
        <v>723</v>
      </c>
      <c r="AE49" s="244"/>
      <c r="AF49" s="245" t="s">
        <v>797</v>
      </c>
    </row>
    <row r="50" spans="1:32" ht="147.75" customHeight="1">
      <c r="A50" s="220">
        <v>8</v>
      </c>
      <c r="B50" s="221" t="s">
        <v>380</v>
      </c>
      <c r="C50" s="221" t="s">
        <v>793</v>
      </c>
      <c r="D50" s="221" t="s">
        <v>810</v>
      </c>
      <c r="E50" s="221" t="s">
        <v>797</v>
      </c>
      <c r="F50" s="242" t="s">
        <v>749</v>
      </c>
      <c r="G50" s="235">
        <f t="shared" si="6"/>
        <v>85500</v>
      </c>
      <c r="H50" s="227">
        <f t="shared" si="7"/>
        <v>4500</v>
      </c>
      <c r="I50" s="227">
        <v>90000</v>
      </c>
      <c r="J50" s="243"/>
      <c r="K50" s="244"/>
      <c r="L50" s="244"/>
      <c r="M50" s="244"/>
      <c r="N50" s="244"/>
      <c r="O50" s="244"/>
      <c r="P50" s="244"/>
      <c r="Q50" s="244"/>
      <c r="R50" s="244" t="s">
        <v>245</v>
      </c>
      <c r="S50" s="244" t="s">
        <v>217</v>
      </c>
      <c r="T50" s="21">
        <v>90000</v>
      </c>
      <c r="U50" s="244"/>
      <c r="V50" s="244"/>
      <c r="W50" s="21"/>
      <c r="X50" s="21"/>
      <c r="Y50" s="21"/>
      <c r="Z50" s="21"/>
      <c r="AA50" s="21"/>
      <c r="AB50" s="21"/>
      <c r="AC50" s="21"/>
      <c r="AD50" s="231" t="s">
        <v>723</v>
      </c>
      <c r="AE50" s="244"/>
      <c r="AF50" s="245" t="s">
        <v>797</v>
      </c>
    </row>
    <row r="51" spans="1:32" s="248" customFormat="1" ht="69.75" customHeight="1">
      <c r="A51" s="249"/>
      <c r="B51" s="250"/>
      <c r="C51" s="250"/>
      <c r="D51" s="250"/>
      <c r="E51" s="250"/>
      <c r="F51" s="251"/>
      <c r="G51" s="257"/>
      <c r="H51" s="258"/>
      <c r="I51" s="258"/>
      <c r="J51" s="254"/>
      <c r="K51" s="241"/>
      <c r="L51" s="241"/>
      <c r="M51" s="241"/>
      <c r="N51" s="241"/>
      <c r="O51" s="241"/>
      <c r="P51" s="241"/>
      <c r="Q51" s="241"/>
      <c r="R51" s="241"/>
      <c r="S51" s="241"/>
      <c r="T51" s="253"/>
      <c r="U51" s="241"/>
      <c r="V51" s="241"/>
      <c r="W51" s="253"/>
      <c r="X51" s="253"/>
      <c r="Y51" s="253"/>
      <c r="Z51" s="253"/>
      <c r="AA51" s="253"/>
      <c r="AB51" s="253"/>
      <c r="AC51" s="253"/>
      <c r="AD51" s="255"/>
      <c r="AE51" s="241"/>
      <c r="AF51" s="256"/>
    </row>
    <row r="52" spans="1:32" ht="102.75" customHeight="1">
      <c r="A52" s="220">
        <v>1</v>
      </c>
      <c r="B52" s="221" t="s">
        <v>45</v>
      </c>
      <c r="C52" s="221" t="s">
        <v>56</v>
      </c>
      <c r="D52" s="221" t="s">
        <v>811</v>
      </c>
      <c r="E52" s="221" t="s">
        <v>58</v>
      </c>
      <c r="F52" s="242" t="s">
        <v>749</v>
      </c>
      <c r="G52" s="235">
        <f>I52*0.95</f>
        <v>2175500</v>
      </c>
      <c r="H52" s="227">
        <f>I52-G52</f>
        <v>114500</v>
      </c>
      <c r="I52" s="227">
        <f>Z52+W52</f>
        <v>2290000</v>
      </c>
      <c r="J52" s="243"/>
      <c r="K52" s="244"/>
      <c r="L52" s="244"/>
      <c r="M52" s="244"/>
      <c r="N52" s="244"/>
      <c r="O52" s="244"/>
      <c r="P52" s="244"/>
      <c r="Q52" s="244"/>
      <c r="R52" s="244"/>
      <c r="S52" s="244"/>
      <c r="T52" s="21"/>
      <c r="U52" s="244" t="s">
        <v>97</v>
      </c>
      <c r="V52" s="244" t="s">
        <v>212</v>
      </c>
      <c r="W52" s="21">
        <v>200000</v>
      </c>
      <c r="X52" s="244" t="s">
        <v>97</v>
      </c>
      <c r="Y52" s="244" t="s">
        <v>212</v>
      </c>
      <c r="Z52" s="21">
        <v>2090000</v>
      </c>
      <c r="AA52" s="21"/>
      <c r="AB52" s="21"/>
      <c r="AC52" s="21"/>
      <c r="AD52" s="231" t="s">
        <v>723</v>
      </c>
      <c r="AE52" s="244"/>
      <c r="AF52" s="245" t="s">
        <v>812</v>
      </c>
    </row>
    <row r="53" spans="1:32" ht="102.75" customHeight="1">
      <c r="A53" s="220">
        <v>2</v>
      </c>
      <c r="B53" s="221" t="s">
        <v>45</v>
      </c>
      <c r="C53" s="221" t="s">
        <v>56</v>
      </c>
      <c r="D53" s="221" t="s">
        <v>813</v>
      </c>
      <c r="E53" s="221" t="s">
        <v>58</v>
      </c>
      <c r="F53" s="242" t="s">
        <v>749</v>
      </c>
      <c r="G53" s="235">
        <f t="shared" ref="G53:G56" si="8">I53*0.95</f>
        <v>1699550</v>
      </c>
      <c r="H53" s="227">
        <f t="shared" ref="H53:H56" si="9">I53-G53</f>
        <v>89450</v>
      </c>
      <c r="I53" s="227">
        <f t="shared" ref="I53:I56" si="10">Z53+W53</f>
        <v>1789000</v>
      </c>
      <c r="J53" s="243"/>
      <c r="K53" s="244"/>
      <c r="L53" s="244"/>
      <c r="M53" s="244"/>
      <c r="N53" s="244"/>
      <c r="O53" s="244"/>
      <c r="P53" s="244"/>
      <c r="Q53" s="244"/>
      <c r="R53" s="244"/>
      <c r="S53" s="244"/>
      <c r="T53" s="21"/>
      <c r="U53" s="244" t="s">
        <v>97</v>
      </c>
      <c r="V53" s="244" t="s">
        <v>212</v>
      </c>
      <c r="W53" s="21">
        <v>200000</v>
      </c>
      <c r="X53" s="244" t="s">
        <v>97</v>
      </c>
      <c r="Y53" s="244" t="s">
        <v>212</v>
      </c>
      <c r="Z53" s="21">
        <v>1589000</v>
      </c>
      <c r="AA53" s="21"/>
      <c r="AB53" s="21"/>
      <c r="AC53" s="21"/>
      <c r="AD53" s="231" t="s">
        <v>723</v>
      </c>
      <c r="AE53" s="244"/>
      <c r="AF53" s="245" t="s">
        <v>814</v>
      </c>
    </row>
    <row r="54" spans="1:32" ht="102.75" customHeight="1">
      <c r="A54" s="220">
        <v>3</v>
      </c>
      <c r="B54" s="221" t="s">
        <v>45</v>
      </c>
      <c r="C54" s="221" t="s">
        <v>56</v>
      </c>
      <c r="D54" s="221" t="s">
        <v>815</v>
      </c>
      <c r="E54" s="221" t="s">
        <v>58</v>
      </c>
      <c r="F54" s="242" t="s">
        <v>749</v>
      </c>
      <c r="G54" s="235">
        <f t="shared" si="8"/>
        <v>666146.65</v>
      </c>
      <c r="H54" s="227">
        <f t="shared" si="9"/>
        <v>35060.349999999977</v>
      </c>
      <c r="I54" s="227">
        <f t="shared" si="10"/>
        <v>701207</v>
      </c>
      <c r="J54" s="243"/>
      <c r="K54" s="244"/>
      <c r="L54" s="244"/>
      <c r="M54" s="244"/>
      <c r="N54" s="244"/>
      <c r="O54" s="244"/>
      <c r="P54" s="244"/>
      <c r="Q54" s="244"/>
      <c r="R54" s="244"/>
      <c r="S54" s="244"/>
      <c r="T54" s="21"/>
      <c r="U54" s="244" t="s">
        <v>97</v>
      </c>
      <c r="V54" s="244" t="s">
        <v>212</v>
      </c>
      <c r="W54" s="21">
        <v>131307</v>
      </c>
      <c r="X54" s="244" t="s">
        <v>97</v>
      </c>
      <c r="Y54" s="244" t="s">
        <v>212</v>
      </c>
      <c r="Z54" s="21">
        <v>569900</v>
      </c>
      <c r="AA54" s="21"/>
      <c r="AB54" s="21"/>
      <c r="AC54" s="21"/>
      <c r="AD54" s="231" t="s">
        <v>723</v>
      </c>
      <c r="AE54" s="244"/>
      <c r="AF54" s="245" t="s">
        <v>816</v>
      </c>
    </row>
    <row r="55" spans="1:32" ht="102.75" customHeight="1">
      <c r="A55" s="220">
        <v>4</v>
      </c>
      <c r="B55" s="221" t="s">
        <v>45</v>
      </c>
      <c r="C55" s="221" t="s">
        <v>56</v>
      </c>
      <c r="D55" s="221" t="s">
        <v>817</v>
      </c>
      <c r="E55" s="221" t="s">
        <v>58</v>
      </c>
      <c r="F55" s="242" t="s">
        <v>749</v>
      </c>
      <c r="G55" s="235">
        <f t="shared" si="8"/>
        <v>1586500</v>
      </c>
      <c r="H55" s="227">
        <f t="shared" si="9"/>
        <v>83500</v>
      </c>
      <c r="I55" s="227">
        <f t="shared" si="10"/>
        <v>1670000</v>
      </c>
      <c r="J55" s="243"/>
      <c r="K55" s="244"/>
      <c r="L55" s="244"/>
      <c r="M55" s="244"/>
      <c r="N55" s="244"/>
      <c r="O55" s="244"/>
      <c r="P55" s="244"/>
      <c r="Q55" s="244"/>
      <c r="R55" s="244"/>
      <c r="S55" s="244"/>
      <c r="T55" s="21"/>
      <c r="U55" s="244" t="s">
        <v>97</v>
      </c>
      <c r="V55" s="244" t="s">
        <v>212</v>
      </c>
      <c r="W55" s="21">
        <v>200000</v>
      </c>
      <c r="X55" s="244" t="s">
        <v>97</v>
      </c>
      <c r="Y55" s="244" t="s">
        <v>212</v>
      </c>
      <c r="Z55" s="21">
        <v>1470000</v>
      </c>
      <c r="AA55" s="21"/>
      <c r="AB55" s="21"/>
      <c r="AC55" s="21"/>
      <c r="AD55" s="231" t="s">
        <v>723</v>
      </c>
      <c r="AE55" s="244"/>
      <c r="AF55" s="245" t="s">
        <v>818</v>
      </c>
    </row>
    <row r="56" spans="1:32" ht="102.75" customHeight="1">
      <c r="A56" s="220">
        <v>5</v>
      </c>
      <c r="B56" s="221" t="s">
        <v>45</v>
      </c>
      <c r="C56" s="221" t="s">
        <v>56</v>
      </c>
      <c r="D56" s="221" t="s">
        <v>819</v>
      </c>
      <c r="E56" s="221" t="s">
        <v>58</v>
      </c>
      <c r="F56" s="242" t="s">
        <v>749</v>
      </c>
      <c r="G56" s="235">
        <f t="shared" si="8"/>
        <v>453150</v>
      </c>
      <c r="H56" s="227">
        <f t="shared" si="9"/>
        <v>23850</v>
      </c>
      <c r="I56" s="227">
        <f t="shared" si="10"/>
        <v>477000</v>
      </c>
      <c r="J56" s="243"/>
      <c r="K56" s="244"/>
      <c r="L56" s="244"/>
      <c r="M56" s="244"/>
      <c r="N56" s="244"/>
      <c r="O56" s="244"/>
      <c r="P56" s="244"/>
      <c r="Q56" s="244"/>
      <c r="R56" s="244"/>
      <c r="S56" s="244"/>
      <c r="T56" s="21"/>
      <c r="U56" s="244" t="s">
        <v>97</v>
      </c>
      <c r="V56" s="244" t="s">
        <v>212</v>
      </c>
      <c r="W56" s="21">
        <v>200000</v>
      </c>
      <c r="X56" s="244" t="s">
        <v>97</v>
      </c>
      <c r="Y56" s="244" t="s">
        <v>212</v>
      </c>
      <c r="Z56" s="21">
        <v>277000</v>
      </c>
      <c r="AA56" s="21"/>
      <c r="AB56" s="21"/>
      <c r="AC56" s="21"/>
      <c r="AD56" s="231" t="s">
        <v>723</v>
      </c>
      <c r="AE56" s="244"/>
      <c r="AF56" s="245" t="s">
        <v>820</v>
      </c>
    </row>
    <row r="57" spans="1:32" ht="102.75" customHeight="1">
      <c r="A57" s="249"/>
      <c r="B57" s="250"/>
      <c r="C57" s="250"/>
      <c r="D57" s="250"/>
      <c r="E57" s="250"/>
      <c r="F57" s="251"/>
      <c r="G57" s="257"/>
      <c r="H57" s="258"/>
      <c r="I57" s="258"/>
      <c r="J57" s="254"/>
      <c r="K57" s="241"/>
      <c r="L57" s="241"/>
      <c r="M57" s="241"/>
      <c r="N57" s="241"/>
      <c r="O57" s="241"/>
      <c r="P57" s="241"/>
      <c r="Q57" s="241"/>
      <c r="R57" s="241"/>
      <c r="S57" s="241"/>
      <c r="T57" s="253"/>
      <c r="U57" s="241"/>
      <c r="V57" s="241"/>
      <c r="W57" s="253"/>
      <c r="X57" s="241"/>
      <c r="Y57" s="241"/>
      <c r="Z57" s="253"/>
      <c r="AA57" s="253"/>
      <c r="AB57" s="253"/>
      <c r="AC57" s="253"/>
      <c r="AD57" s="255"/>
      <c r="AE57" s="241"/>
      <c r="AF57" s="256"/>
    </row>
    <row r="58" spans="1:32" ht="102.75" customHeight="1">
      <c r="A58" s="220">
        <v>1</v>
      </c>
      <c r="B58" s="221" t="s">
        <v>45</v>
      </c>
      <c r="C58" s="221" t="s">
        <v>56</v>
      </c>
      <c r="D58" s="250" t="s">
        <v>821</v>
      </c>
      <c r="E58" s="221" t="s">
        <v>58</v>
      </c>
      <c r="F58" s="242" t="s">
        <v>749</v>
      </c>
      <c r="G58" s="235">
        <f>I58-H58</f>
        <v>378933</v>
      </c>
      <c r="H58" s="227">
        <v>19944</v>
      </c>
      <c r="I58" s="227">
        <v>398877</v>
      </c>
      <c r="J58" s="243"/>
      <c r="K58" s="244"/>
      <c r="L58" s="244"/>
      <c r="M58" s="244"/>
      <c r="N58" s="244"/>
      <c r="O58" s="244"/>
      <c r="P58" s="244"/>
      <c r="Q58" s="244"/>
      <c r="R58" s="244"/>
      <c r="S58" s="244"/>
      <c r="T58" s="21"/>
      <c r="U58" s="244" t="s">
        <v>50</v>
      </c>
      <c r="V58" s="244" t="s">
        <v>88</v>
      </c>
      <c r="W58" s="21">
        <v>102845</v>
      </c>
      <c r="X58" s="244" t="s">
        <v>97</v>
      </c>
      <c r="Y58" s="244" t="s">
        <v>212</v>
      </c>
      <c r="Z58" s="21">
        <f>I58-W58</f>
        <v>296032</v>
      </c>
      <c r="AA58" s="21"/>
      <c r="AB58" s="21"/>
      <c r="AC58" s="21"/>
      <c r="AD58" s="231" t="s">
        <v>723</v>
      </c>
      <c r="AE58" s="244"/>
      <c r="AF58" s="245" t="s">
        <v>822</v>
      </c>
    </row>
    <row r="59" spans="1:32" ht="102.75" customHeight="1">
      <c r="A59" s="220">
        <v>2</v>
      </c>
      <c r="B59" s="221" t="s">
        <v>45</v>
      </c>
      <c r="C59" s="221" t="s">
        <v>56</v>
      </c>
      <c r="D59" s="221" t="s">
        <v>773</v>
      </c>
      <c r="E59" s="221" t="s">
        <v>58</v>
      </c>
      <c r="F59" s="242" t="s">
        <v>749</v>
      </c>
      <c r="G59" s="235">
        <f t="shared" ref="G59:G70" si="11">I59-H59</f>
        <v>587100</v>
      </c>
      <c r="H59" s="227">
        <v>30900</v>
      </c>
      <c r="I59" s="227">
        <v>618000</v>
      </c>
      <c r="J59" s="243"/>
      <c r="K59" s="244"/>
      <c r="L59" s="244"/>
      <c r="M59" s="244"/>
      <c r="N59" s="244"/>
      <c r="O59" s="244"/>
      <c r="P59" s="244"/>
      <c r="Q59" s="244"/>
      <c r="R59" s="244"/>
      <c r="S59" s="244"/>
      <c r="T59" s="21"/>
      <c r="U59" s="244" t="s">
        <v>88</v>
      </c>
      <c r="V59" s="244" t="s">
        <v>206</v>
      </c>
      <c r="W59" s="21">
        <v>300000</v>
      </c>
      <c r="X59" s="244" t="s">
        <v>97</v>
      </c>
      <c r="Y59" s="244" t="s">
        <v>212</v>
      </c>
      <c r="Z59" s="21">
        <v>318000</v>
      </c>
      <c r="AA59" s="21"/>
      <c r="AB59" s="21"/>
      <c r="AC59" s="21"/>
      <c r="AD59" s="231" t="s">
        <v>723</v>
      </c>
      <c r="AE59" s="244"/>
      <c r="AF59" s="245" t="s">
        <v>823</v>
      </c>
    </row>
    <row r="60" spans="1:32" ht="102.75" customHeight="1">
      <c r="A60" s="220">
        <v>3</v>
      </c>
      <c r="B60" s="221" t="s">
        <v>45</v>
      </c>
      <c r="C60" s="221" t="s">
        <v>56</v>
      </c>
      <c r="D60" s="221" t="s">
        <v>775</v>
      </c>
      <c r="E60" s="221" t="s">
        <v>58</v>
      </c>
      <c r="F60" s="242" t="s">
        <v>749</v>
      </c>
      <c r="G60" s="235">
        <f t="shared" si="11"/>
        <v>1442100</v>
      </c>
      <c r="H60" s="227">
        <v>75900</v>
      </c>
      <c r="I60" s="227">
        <v>1518000</v>
      </c>
      <c r="J60" s="243"/>
      <c r="K60" s="244"/>
      <c r="L60" s="244"/>
      <c r="M60" s="244"/>
      <c r="N60" s="244"/>
      <c r="O60" s="244"/>
      <c r="P60" s="244"/>
      <c r="Q60" s="244"/>
      <c r="R60" s="244"/>
      <c r="S60" s="244"/>
      <c r="T60" s="21"/>
      <c r="U60" s="244" t="s">
        <v>88</v>
      </c>
      <c r="V60" s="244" t="s">
        <v>206</v>
      </c>
      <c r="W60" s="21">
        <v>518000</v>
      </c>
      <c r="X60" s="244" t="s">
        <v>97</v>
      </c>
      <c r="Y60" s="244" t="s">
        <v>212</v>
      </c>
      <c r="Z60" s="21">
        <v>1000000</v>
      </c>
      <c r="AA60" s="21"/>
      <c r="AB60" s="21"/>
      <c r="AC60" s="21"/>
      <c r="AD60" s="231" t="s">
        <v>723</v>
      </c>
      <c r="AE60" s="244"/>
      <c r="AF60" s="245" t="s">
        <v>824</v>
      </c>
    </row>
    <row r="61" spans="1:32" ht="102.75" customHeight="1">
      <c r="A61" s="220">
        <v>4</v>
      </c>
      <c r="B61" s="221" t="s">
        <v>45</v>
      </c>
      <c r="C61" s="221" t="s">
        <v>56</v>
      </c>
      <c r="D61" s="221" t="s">
        <v>785</v>
      </c>
      <c r="E61" s="221" t="s">
        <v>58</v>
      </c>
      <c r="F61" s="242" t="s">
        <v>749</v>
      </c>
      <c r="G61" s="235">
        <f t="shared" si="11"/>
        <v>610850</v>
      </c>
      <c r="H61" s="227">
        <v>32150</v>
      </c>
      <c r="I61" s="227">
        <v>643000</v>
      </c>
      <c r="J61" s="243"/>
      <c r="K61" s="244"/>
      <c r="L61" s="244"/>
      <c r="M61" s="244"/>
      <c r="N61" s="244"/>
      <c r="O61" s="244"/>
      <c r="P61" s="244"/>
      <c r="Q61" s="244"/>
      <c r="R61" s="244"/>
      <c r="S61" s="244"/>
      <c r="T61" s="21"/>
      <c r="U61" s="244" t="s">
        <v>88</v>
      </c>
      <c r="V61" s="244" t="s">
        <v>206</v>
      </c>
      <c r="W61" s="21">
        <v>300000</v>
      </c>
      <c r="X61" s="244" t="s">
        <v>97</v>
      </c>
      <c r="Y61" s="244" t="s">
        <v>212</v>
      </c>
      <c r="Z61" s="21">
        <v>343000</v>
      </c>
      <c r="AA61" s="21"/>
      <c r="AB61" s="21"/>
      <c r="AC61" s="21"/>
      <c r="AD61" s="231" t="s">
        <v>723</v>
      </c>
      <c r="AE61" s="244"/>
      <c r="AF61" s="245" t="s">
        <v>825</v>
      </c>
    </row>
    <row r="62" spans="1:32" ht="102.75" customHeight="1">
      <c r="A62" s="220">
        <v>5</v>
      </c>
      <c r="B62" s="221" t="s">
        <v>45</v>
      </c>
      <c r="C62" s="221" t="s">
        <v>56</v>
      </c>
      <c r="D62" s="250" t="s">
        <v>826</v>
      </c>
      <c r="E62" s="221" t="s">
        <v>58</v>
      </c>
      <c r="F62" s="242" t="s">
        <v>749</v>
      </c>
      <c r="G62" s="235">
        <f t="shared" si="11"/>
        <v>95000</v>
      </c>
      <c r="H62" s="227">
        <v>5000</v>
      </c>
      <c r="I62" s="227">
        <v>100000</v>
      </c>
      <c r="J62" s="243"/>
      <c r="K62" s="244"/>
      <c r="L62" s="244"/>
      <c r="M62" s="244"/>
      <c r="N62" s="244"/>
      <c r="O62" s="244"/>
      <c r="P62" s="244"/>
      <c r="Q62" s="244"/>
      <c r="R62" s="244"/>
      <c r="S62" s="244"/>
      <c r="T62" s="21"/>
      <c r="U62" s="244" t="s">
        <v>88</v>
      </c>
      <c r="V62" s="244" t="s">
        <v>206</v>
      </c>
      <c r="W62" s="21">
        <v>50000</v>
      </c>
      <c r="X62" s="244" t="s">
        <v>97</v>
      </c>
      <c r="Y62" s="244" t="s">
        <v>212</v>
      </c>
      <c r="Z62" s="21">
        <v>50000</v>
      </c>
      <c r="AA62" s="21"/>
      <c r="AB62" s="21"/>
      <c r="AC62" s="21"/>
      <c r="AD62" s="231" t="s">
        <v>723</v>
      </c>
      <c r="AE62" s="244"/>
      <c r="AF62" s="245" t="s">
        <v>827</v>
      </c>
    </row>
    <row r="63" spans="1:32" ht="102.75" customHeight="1">
      <c r="A63" s="220">
        <v>6</v>
      </c>
      <c r="B63" s="221" t="s">
        <v>45</v>
      </c>
      <c r="C63" s="221" t="s">
        <v>56</v>
      </c>
      <c r="D63" s="221" t="s">
        <v>789</v>
      </c>
      <c r="E63" s="221" t="s">
        <v>58</v>
      </c>
      <c r="F63" s="242" t="s">
        <v>749</v>
      </c>
      <c r="G63" s="235">
        <f t="shared" si="11"/>
        <v>685900</v>
      </c>
      <c r="H63" s="227">
        <v>36100</v>
      </c>
      <c r="I63" s="227">
        <v>722000</v>
      </c>
      <c r="J63" s="243"/>
      <c r="K63" s="244"/>
      <c r="L63" s="244"/>
      <c r="M63" s="244"/>
      <c r="N63" s="244"/>
      <c r="O63" s="244"/>
      <c r="P63" s="244"/>
      <c r="Q63" s="244"/>
      <c r="R63" s="244"/>
      <c r="S63" s="244"/>
      <c r="T63" s="21"/>
      <c r="U63" s="244" t="s">
        <v>88</v>
      </c>
      <c r="V63" s="244" t="s">
        <v>206</v>
      </c>
      <c r="W63" s="21">
        <v>362000</v>
      </c>
      <c r="X63" s="244" t="s">
        <v>97</v>
      </c>
      <c r="Y63" s="244" t="s">
        <v>212</v>
      </c>
      <c r="Z63" s="21">
        <v>360000</v>
      </c>
      <c r="AA63" s="21"/>
      <c r="AB63" s="21"/>
      <c r="AC63" s="21"/>
      <c r="AD63" s="231" t="s">
        <v>723</v>
      </c>
      <c r="AE63" s="244"/>
      <c r="AF63" s="245" t="s">
        <v>828</v>
      </c>
    </row>
    <row r="64" spans="1:32" ht="102.75" customHeight="1">
      <c r="A64" s="220">
        <v>7</v>
      </c>
      <c r="B64" s="221" t="s">
        <v>45</v>
      </c>
      <c r="C64" s="221" t="s">
        <v>56</v>
      </c>
      <c r="D64" s="250" t="s">
        <v>829</v>
      </c>
      <c r="E64" s="221" t="s">
        <v>58</v>
      </c>
      <c r="F64" s="242" t="s">
        <v>749</v>
      </c>
      <c r="G64" s="235">
        <f t="shared" si="11"/>
        <v>113050</v>
      </c>
      <c r="H64" s="227">
        <v>5950</v>
      </c>
      <c r="I64" s="227">
        <v>119000</v>
      </c>
      <c r="J64" s="243"/>
      <c r="K64" s="244"/>
      <c r="L64" s="244"/>
      <c r="M64" s="244"/>
      <c r="N64" s="244"/>
      <c r="O64" s="244"/>
      <c r="P64" s="244"/>
      <c r="Q64" s="244"/>
      <c r="R64" s="244"/>
      <c r="S64" s="244"/>
      <c r="T64" s="21"/>
      <c r="U64" s="244" t="s">
        <v>88</v>
      </c>
      <c r="V64" s="244" t="s">
        <v>206</v>
      </c>
      <c r="W64" s="21">
        <v>50000</v>
      </c>
      <c r="X64" s="244" t="s">
        <v>97</v>
      </c>
      <c r="Y64" s="244" t="s">
        <v>212</v>
      </c>
      <c r="Z64" s="21">
        <v>69000</v>
      </c>
      <c r="AA64" s="21"/>
      <c r="AB64" s="21"/>
      <c r="AC64" s="21"/>
      <c r="AD64" s="231" t="s">
        <v>723</v>
      </c>
      <c r="AE64" s="244"/>
      <c r="AF64" s="245" t="s">
        <v>792</v>
      </c>
    </row>
    <row r="65" spans="1:32" ht="102.75" customHeight="1">
      <c r="A65" s="220">
        <v>8</v>
      </c>
      <c r="B65" s="221" t="s">
        <v>45</v>
      </c>
      <c r="C65" s="221" t="s">
        <v>56</v>
      </c>
      <c r="D65" s="221" t="s">
        <v>830</v>
      </c>
      <c r="E65" s="221" t="s">
        <v>58</v>
      </c>
      <c r="F65" s="242" t="s">
        <v>749</v>
      </c>
      <c r="G65" s="235">
        <f t="shared" si="11"/>
        <v>851200</v>
      </c>
      <c r="H65" s="227">
        <v>44800</v>
      </c>
      <c r="I65" s="227">
        <v>896000</v>
      </c>
      <c r="J65" s="243"/>
      <c r="K65" s="244"/>
      <c r="L65" s="244"/>
      <c r="M65" s="244"/>
      <c r="N65" s="244"/>
      <c r="O65" s="244"/>
      <c r="P65" s="244"/>
      <c r="Q65" s="244"/>
      <c r="R65" s="244"/>
      <c r="S65" s="244"/>
      <c r="T65" s="21"/>
      <c r="U65" s="244" t="s">
        <v>88</v>
      </c>
      <c r="V65" s="244" t="s">
        <v>206</v>
      </c>
      <c r="W65" s="21">
        <v>400000</v>
      </c>
      <c r="X65" s="244" t="s">
        <v>97</v>
      </c>
      <c r="Y65" s="244" t="s">
        <v>212</v>
      </c>
      <c r="Z65" s="21">
        <v>496000</v>
      </c>
      <c r="AA65" s="21"/>
      <c r="AB65" s="21"/>
      <c r="AC65" s="21"/>
      <c r="AD65" s="231" t="s">
        <v>723</v>
      </c>
      <c r="AE65" s="244"/>
      <c r="AF65" s="245" t="s">
        <v>831</v>
      </c>
    </row>
    <row r="66" spans="1:32" ht="102.75" customHeight="1">
      <c r="A66" s="220">
        <v>9</v>
      </c>
      <c r="B66" s="221" t="s">
        <v>45</v>
      </c>
      <c r="C66" s="221" t="s">
        <v>56</v>
      </c>
      <c r="D66" s="221" t="s">
        <v>832</v>
      </c>
      <c r="E66" s="221" t="s">
        <v>58</v>
      </c>
      <c r="F66" s="242" t="s">
        <v>749</v>
      </c>
      <c r="G66" s="235">
        <f t="shared" si="11"/>
        <v>1425000</v>
      </c>
      <c r="H66" s="227">
        <v>75000</v>
      </c>
      <c r="I66" s="227">
        <v>1500000</v>
      </c>
      <c r="J66" s="243"/>
      <c r="K66" s="244"/>
      <c r="L66" s="244"/>
      <c r="M66" s="244"/>
      <c r="N66" s="244"/>
      <c r="O66" s="244"/>
      <c r="P66" s="244"/>
      <c r="Q66" s="244"/>
      <c r="R66" s="244"/>
      <c r="S66" s="244"/>
      <c r="T66" s="21"/>
      <c r="U66" s="244" t="s">
        <v>88</v>
      </c>
      <c r="V66" s="244" t="s">
        <v>206</v>
      </c>
      <c r="W66" s="21">
        <v>500000</v>
      </c>
      <c r="X66" s="244" t="s">
        <v>97</v>
      </c>
      <c r="Y66" s="244" t="s">
        <v>212</v>
      </c>
      <c r="Z66" s="21">
        <v>1000000</v>
      </c>
      <c r="AA66" s="21"/>
      <c r="AB66" s="21"/>
      <c r="AC66" s="21"/>
      <c r="AD66" s="231" t="s">
        <v>723</v>
      </c>
      <c r="AE66" s="244"/>
      <c r="AF66" s="245" t="s">
        <v>833</v>
      </c>
    </row>
    <row r="67" spans="1:32" ht="102.75" customHeight="1">
      <c r="A67" s="220">
        <v>10</v>
      </c>
      <c r="B67" s="221" t="s">
        <v>45</v>
      </c>
      <c r="C67" s="221" t="s">
        <v>56</v>
      </c>
      <c r="D67" s="221" t="s">
        <v>834</v>
      </c>
      <c r="E67" s="221" t="s">
        <v>58</v>
      </c>
      <c r="F67" s="242" t="s">
        <v>749</v>
      </c>
      <c r="G67" s="235">
        <f t="shared" si="11"/>
        <v>232750</v>
      </c>
      <c r="H67" s="227">
        <v>12250</v>
      </c>
      <c r="I67" s="227">
        <v>245000</v>
      </c>
      <c r="J67" s="243"/>
      <c r="K67" s="244"/>
      <c r="L67" s="244"/>
      <c r="M67" s="244"/>
      <c r="N67" s="244"/>
      <c r="O67" s="244"/>
      <c r="P67" s="244"/>
      <c r="Q67" s="244"/>
      <c r="R67" s="244"/>
      <c r="S67" s="244"/>
      <c r="T67" s="21"/>
      <c r="U67" s="244" t="s">
        <v>88</v>
      </c>
      <c r="V67" s="244" t="s">
        <v>206</v>
      </c>
      <c r="W67" s="21">
        <v>100000</v>
      </c>
      <c r="X67" s="244" t="s">
        <v>97</v>
      </c>
      <c r="Y67" s="244" t="s">
        <v>212</v>
      </c>
      <c r="Z67" s="21">
        <v>145000</v>
      </c>
      <c r="AA67" s="21"/>
      <c r="AB67" s="21"/>
      <c r="AC67" s="21"/>
      <c r="AD67" s="231" t="s">
        <v>723</v>
      </c>
      <c r="AE67" s="244"/>
      <c r="AF67" s="245" t="s">
        <v>835</v>
      </c>
    </row>
    <row r="68" spans="1:32" ht="102.75" customHeight="1">
      <c r="A68" s="220">
        <v>11</v>
      </c>
      <c r="B68" s="221" t="s">
        <v>45</v>
      </c>
      <c r="C68" s="221" t="s">
        <v>56</v>
      </c>
      <c r="D68" s="221" t="s">
        <v>836</v>
      </c>
      <c r="E68" s="221" t="s">
        <v>58</v>
      </c>
      <c r="F68" s="242" t="s">
        <v>749</v>
      </c>
      <c r="G68" s="235">
        <f t="shared" si="11"/>
        <v>1151400</v>
      </c>
      <c r="H68" s="227">
        <v>60600</v>
      </c>
      <c r="I68" s="227">
        <v>1212000</v>
      </c>
      <c r="J68" s="243"/>
      <c r="K68" s="244"/>
      <c r="L68" s="244"/>
      <c r="M68" s="244"/>
      <c r="N68" s="244"/>
      <c r="O68" s="244"/>
      <c r="P68" s="244"/>
      <c r="Q68" s="244"/>
      <c r="R68" s="244"/>
      <c r="S68" s="244"/>
      <c r="T68" s="21"/>
      <c r="U68" s="244" t="s">
        <v>88</v>
      </c>
      <c r="V68" s="244" t="s">
        <v>206</v>
      </c>
      <c r="W68" s="21">
        <v>500000</v>
      </c>
      <c r="X68" s="244" t="s">
        <v>97</v>
      </c>
      <c r="Y68" s="244" t="s">
        <v>212</v>
      </c>
      <c r="Z68" s="21">
        <v>712000</v>
      </c>
      <c r="AA68" s="21"/>
      <c r="AB68" s="21"/>
      <c r="AC68" s="21"/>
      <c r="AD68" s="231" t="s">
        <v>723</v>
      </c>
      <c r="AE68" s="244"/>
      <c r="AF68" s="245" t="s">
        <v>837</v>
      </c>
    </row>
    <row r="69" spans="1:32" ht="102.75" customHeight="1">
      <c r="A69" s="220">
        <v>12</v>
      </c>
      <c r="B69" s="221" t="s">
        <v>45</v>
      </c>
      <c r="C69" s="221" t="s">
        <v>56</v>
      </c>
      <c r="D69" s="250" t="s">
        <v>838</v>
      </c>
      <c r="E69" s="221" t="s">
        <v>58</v>
      </c>
      <c r="F69" s="242" t="s">
        <v>749</v>
      </c>
      <c r="G69" s="235">
        <f t="shared" si="11"/>
        <v>245100</v>
      </c>
      <c r="H69" s="227">
        <v>12900</v>
      </c>
      <c r="I69" s="227">
        <v>258000</v>
      </c>
      <c r="J69" s="243"/>
      <c r="K69" s="244"/>
      <c r="L69" s="244"/>
      <c r="M69" s="244"/>
      <c r="N69" s="244"/>
      <c r="O69" s="244"/>
      <c r="P69" s="244"/>
      <c r="Q69" s="244"/>
      <c r="R69" s="244"/>
      <c r="S69" s="244"/>
      <c r="T69" s="21"/>
      <c r="U69" s="244" t="s">
        <v>88</v>
      </c>
      <c r="V69" s="244" t="s">
        <v>206</v>
      </c>
      <c r="W69" s="21">
        <v>100000</v>
      </c>
      <c r="X69" s="244" t="s">
        <v>97</v>
      </c>
      <c r="Y69" s="244" t="s">
        <v>212</v>
      </c>
      <c r="Z69" s="21">
        <v>158000</v>
      </c>
      <c r="AA69" s="21"/>
      <c r="AB69" s="21"/>
      <c r="AC69" s="21"/>
      <c r="AD69" s="231" t="s">
        <v>723</v>
      </c>
      <c r="AE69" s="244"/>
      <c r="AF69" s="245" t="s">
        <v>839</v>
      </c>
    </row>
    <row r="70" spans="1:32" ht="117" customHeight="1">
      <c r="A70" s="220">
        <v>13</v>
      </c>
      <c r="B70" s="221" t="s">
        <v>45</v>
      </c>
      <c r="C70" s="221" t="s">
        <v>56</v>
      </c>
      <c r="D70" s="221" t="s">
        <v>840</v>
      </c>
      <c r="E70" s="221" t="s">
        <v>58</v>
      </c>
      <c r="F70" s="242" t="s">
        <v>749</v>
      </c>
      <c r="G70" s="235">
        <f t="shared" si="11"/>
        <v>1011750</v>
      </c>
      <c r="H70" s="227">
        <v>53250</v>
      </c>
      <c r="I70" s="227">
        <v>1065000</v>
      </c>
      <c r="J70" s="243"/>
      <c r="K70" s="244"/>
      <c r="L70" s="244"/>
      <c r="M70" s="244"/>
      <c r="N70" s="244"/>
      <c r="O70" s="244"/>
      <c r="P70" s="244"/>
      <c r="Q70" s="244"/>
      <c r="R70" s="244"/>
      <c r="S70" s="244"/>
      <c r="T70" s="21"/>
      <c r="U70" s="244" t="s">
        <v>88</v>
      </c>
      <c r="V70" s="244" t="s">
        <v>206</v>
      </c>
      <c r="W70" s="21">
        <v>500000</v>
      </c>
      <c r="X70" s="244" t="s">
        <v>97</v>
      </c>
      <c r="Y70" s="244" t="s">
        <v>212</v>
      </c>
      <c r="Z70" s="21">
        <v>565000</v>
      </c>
      <c r="AA70" s="21"/>
      <c r="AB70" s="21"/>
      <c r="AC70" s="21"/>
      <c r="AD70" s="231" t="s">
        <v>723</v>
      </c>
      <c r="AE70" s="244"/>
      <c r="AF70" s="245" t="s">
        <v>841</v>
      </c>
    </row>
    <row r="71" spans="1:32" ht="45" customHeight="1">
      <c r="A71" s="249"/>
      <c r="B71" s="250"/>
      <c r="C71" s="250"/>
      <c r="D71" s="250"/>
      <c r="E71" s="250"/>
      <c r="F71" s="251"/>
      <c r="G71" s="257"/>
      <c r="H71" s="258"/>
      <c r="I71" s="258"/>
      <c r="J71" s="254"/>
      <c r="K71" s="241"/>
      <c r="L71" s="241"/>
      <c r="M71" s="241"/>
      <c r="N71" s="241"/>
      <c r="O71" s="241"/>
      <c r="P71" s="241"/>
      <c r="Q71" s="241"/>
      <c r="R71" s="241"/>
      <c r="S71" s="241"/>
      <c r="T71" s="253"/>
      <c r="U71" s="241"/>
      <c r="V71" s="241"/>
      <c r="W71" s="253"/>
      <c r="X71" s="241"/>
      <c r="Y71" s="241"/>
      <c r="Z71" s="253"/>
      <c r="AA71" s="253"/>
      <c r="AB71" s="253"/>
      <c r="AC71" s="253"/>
      <c r="AD71" s="255"/>
      <c r="AE71" s="241"/>
      <c r="AF71" s="256"/>
    </row>
    <row r="72" spans="1:32" ht="102.75" customHeight="1">
      <c r="A72" s="220">
        <v>1</v>
      </c>
      <c r="B72" s="221" t="s">
        <v>45</v>
      </c>
      <c r="C72" s="221" t="s">
        <v>56</v>
      </c>
      <c r="D72" s="221" t="s">
        <v>842</v>
      </c>
      <c r="E72" s="221" t="s">
        <v>58</v>
      </c>
      <c r="F72" s="242" t="s">
        <v>749</v>
      </c>
      <c r="G72" s="235">
        <f t="shared" ref="G72:G78" si="12">I72-H72</f>
        <v>1510500</v>
      </c>
      <c r="H72" s="227">
        <v>79500</v>
      </c>
      <c r="I72" s="227">
        <v>1590000</v>
      </c>
      <c r="J72" s="243"/>
      <c r="K72" s="244"/>
      <c r="L72" s="244"/>
      <c r="M72" s="244"/>
      <c r="N72" s="244"/>
      <c r="O72" s="244"/>
      <c r="P72" s="244"/>
      <c r="Q72" s="244"/>
      <c r="R72" s="244"/>
      <c r="S72" s="244"/>
      <c r="T72" s="21"/>
      <c r="U72" s="244"/>
      <c r="V72" s="244"/>
      <c r="W72" s="21"/>
      <c r="X72" s="244" t="s">
        <v>97</v>
      </c>
      <c r="Y72" s="244" t="s">
        <v>212</v>
      </c>
      <c r="Z72" s="21">
        <v>750000</v>
      </c>
      <c r="AA72" s="244" t="s">
        <v>97</v>
      </c>
      <c r="AB72" s="244" t="s">
        <v>212</v>
      </c>
      <c r="AC72" s="21">
        <f>I72-Z72</f>
        <v>840000</v>
      </c>
      <c r="AD72" s="231" t="s">
        <v>723</v>
      </c>
      <c r="AE72" s="244"/>
      <c r="AF72" s="245" t="s">
        <v>843</v>
      </c>
    </row>
    <row r="73" spans="1:32" ht="102.75" customHeight="1">
      <c r="A73" s="220">
        <v>2</v>
      </c>
      <c r="B73" s="221" t="s">
        <v>45</v>
      </c>
      <c r="C73" s="221" t="s">
        <v>56</v>
      </c>
      <c r="D73" s="221" t="s">
        <v>844</v>
      </c>
      <c r="E73" s="221" t="s">
        <v>58</v>
      </c>
      <c r="F73" s="242" t="s">
        <v>749</v>
      </c>
      <c r="G73" s="235">
        <f t="shared" si="12"/>
        <v>1555530</v>
      </c>
      <c r="H73" s="227">
        <v>81870</v>
      </c>
      <c r="I73" s="227">
        <v>1637400</v>
      </c>
      <c r="J73" s="243"/>
      <c r="K73" s="244"/>
      <c r="L73" s="244"/>
      <c r="M73" s="244"/>
      <c r="N73" s="244"/>
      <c r="O73" s="244"/>
      <c r="P73" s="244"/>
      <c r="Q73" s="244"/>
      <c r="R73" s="244"/>
      <c r="S73" s="244"/>
      <c r="T73" s="21"/>
      <c r="U73" s="244"/>
      <c r="V73" s="244"/>
      <c r="W73" s="21"/>
      <c r="X73" s="244" t="s">
        <v>97</v>
      </c>
      <c r="Y73" s="244" t="s">
        <v>212</v>
      </c>
      <c r="Z73" s="21">
        <v>750000</v>
      </c>
      <c r="AA73" s="244" t="s">
        <v>97</v>
      </c>
      <c r="AB73" s="244" t="s">
        <v>212</v>
      </c>
      <c r="AC73" s="21">
        <f t="shared" ref="AC73:AC76" si="13">I73-Z73</f>
        <v>887400</v>
      </c>
      <c r="AD73" s="231" t="s">
        <v>723</v>
      </c>
      <c r="AE73" s="244"/>
      <c r="AF73" s="245" t="s">
        <v>845</v>
      </c>
    </row>
    <row r="74" spans="1:32" ht="102.75" customHeight="1">
      <c r="A74" s="220">
        <v>3</v>
      </c>
      <c r="B74" s="221" t="s">
        <v>45</v>
      </c>
      <c r="C74" s="221" t="s">
        <v>56</v>
      </c>
      <c r="D74" s="221" t="s">
        <v>846</v>
      </c>
      <c r="E74" s="221" t="s">
        <v>58</v>
      </c>
      <c r="F74" s="242" t="s">
        <v>749</v>
      </c>
      <c r="G74" s="235">
        <f t="shared" si="12"/>
        <v>720480</v>
      </c>
      <c r="H74" s="227">
        <v>37920</v>
      </c>
      <c r="I74" s="227">
        <v>758400</v>
      </c>
      <c r="J74" s="243"/>
      <c r="K74" s="244"/>
      <c r="L74" s="244"/>
      <c r="M74" s="244"/>
      <c r="N74" s="244"/>
      <c r="O74" s="244"/>
      <c r="P74" s="244"/>
      <c r="Q74" s="244"/>
      <c r="R74" s="244"/>
      <c r="S74" s="244"/>
      <c r="T74" s="21"/>
      <c r="U74" s="244"/>
      <c r="V74" s="244"/>
      <c r="W74" s="21"/>
      <c r="X74" s="244" t="s">
        <v>97</v>
      </c>
      <c r="Y74" s="244" t="s">
        <v>212</v>
      </c>
      <c r="Z74" s="21">
        <v>350000</v>
      </c>
      <c r="AA74" s="244" t="s">
        <v>97</v>
      </c>
      <c r="AB74" s="244" t="s">
        <v>212</v>
      </c>
      <c r="AC74" s="21">
        <f t="shared" si="13"/>
        <v>408400</v>
      </c>
      <c r="AD74" s="231" t="s">
        <v>723</v>
      </c>
      <c r="AE74" s="244"/>
      <c r="AF74" s="245" t="s">
        <v>847</v>
      </c>
    </row>
    <row r="75" spans="1:32" ht="102.75" customHeight="1">
      <c r="A75" s="220">
        <v>4</v>
      </c>
      <c r="B75" s="221" t="s">
        <v>848</v>
      </c>
      <c r="C75" s="221" t="s">
        <v>849</v>
      </c>
      <c r="D75" s="221" t="s">
        <v>850</v>
      </c>
      <c r="E75" s="221" t="s">
        <v>851</v>
      </c>
      <c r="F75" s="242" t="s">
        <v>749</v>
      </c>
      <c r="G75" s="235">
        <f t="shared" si="12"/>
        <v>229852</v>
      </c>
      <c r="H75" s="227">
        <v>12098</v>
      </c>
      <c r="I75" s="227">
        <v>241950</v>
      </c>
      <c r="J75" s="243"/>
      <c r="K75" s="244"/>
      <c r="L75" s="244"/>
      <c r="M75" s="244"/>
      <c r="N75" s="244"/>
      <c r="O75" s="244"/>
      <c r="P75" s="244"/>
      <c r="Q75" s="244"/>
      <c r="R75" s="244"/>
      <c r="S75" s="244"/>
      <c r="T75" s="21"/>
      <c r="U75" s="244"/>
      <c r="V75" s="244"/>
      <c r="W75" s="21"/>
      <c r="X75" s="244" t="s">
        <v>97</v>
      </c>
      <c r="Y75" s="244" t="s">
        <v>212</v>
      </c>
      <c r="Z75" s="21">
        <v>241950</v>
      </c>
      <c r="AA75" s="244" t="s">
        <v>97</v>
      </c>
      <c r="AB75" s="244" t="s">
        <v>212</v>
      </c>
      <c r="AC75" s="21">
        <f t="shared" si="13"/>
        <v>0</v>
      </c>
      <c r="AD75" s="231" t="s">
        <v>723</v>
      </c>
      <c r="AE75" s="244"/>
      <c r="AF75" s="245"/>
    </row>
    <row r="76" spans="1:32" ht="102.75" customHeight="1">
      <c r="A76" s="220">
        <v>5</v>
      </c>
      <c r="B76" s="221" t="s">
        <v>45</v>
      </c>
      <c r="C76" s="221" t="s">
        <v>56</v>
      </c>
      <c r="D76" s="221" t="s">
        <v>852</v>
      </c>
      <c r="E76" s="221" t="s">
        <v>58</v>
      </c>
      <c r="F76" s="242" t="s">
        <v>749</v>
      </c>
      <c r="G76" s="235">
        <f t="shared" si="12"/>
        <v>1100860</v>
      </c>
      <c r="H76" s="227">
        <v>57940</v>
      </c>
      <c r="I76" s="227">
        <v>1158800</v>
      </c>
      <c r="J76" s="243"/>
      <c r="K76" s="244"/>
      <c r="L76" s="244"/>
      <c r="M76" s="244"/>
      <c r="N76" s="244"/>
      <c r="O76" s="244"/>
      <c r="P76" s="244"/>
      <c r="Q76" s="244"/>
      <c r="R76" s="244"/>
      <c r="S76" s="244"/>
      <c r="T76" s="21"/>
      <c r="U76" s="244"/>
      <c r="V76" s="244"/>
      <c r="W76" s="21"/>
      <c r="X76" s="244" t="s">
        <v>97</v>
      </c>
      <c r="Y76" s="244" t="s">
        <v>212</v>
      </c>
      <c r="Z76" s="21">
        <v>500000</v>
      </c>
      <c r="AA76" s="244" t="s">
        <v>97</v>
      </c>
      <c r="AB76" s="244" t="s">
        <v>212</v>
      </c>
      <c r="AC76" s="21">
        <f t="shared" si="13"/>
        <v>658800</v>
      </c>
      <c r="AD76" s="231" t="s">
        <v>723</v>
      </c>
      <c r="AE76" s="244"/>
      <c r="AF76" s="245" t="s">
        <v>853</v>
      </c>
    </row>
    <row r="77" spans="1:32" ht="25.5" customHeight="1">
      <c r="A77" s="259"/>
      <c r="B77" s="260"/>
      <c r="C77" s="260"/>
      <c r="D77" s="260"/>
      <c r="E77" s="260"/>
      <c r="F77" s="261"/>
      <c r="G77" s="262"/>
      <c r="H77" s="263"/>
      <c r="I77" s="263"/>
      <c r="J77" s="264"/>
      <c r="K77" s="265"/>
      <c r="L77" s="265"/>
      <c r="M77" s="265"/>
      <c r="N77" s="265"/>
      <c r="O77" s="265"/>
      <c r="P77" s="265"/>
      <c r="Q77" s="265"/>
      <c r="R77" s="265"/>
      <c r="S77" s="265"/>
      <c r="T77" s="266"/>
      <c r="U77" s="265"/>
      <c r="V77" s="265"/>
      <c r="W77" s="266"/>
      <c r="X77" s="265"/>
      <c r="Y77" s="265"/>
      <c r="Z77" s="266"/>
      <c r="AA77" s="265"/>
      <c r="AB77" s="265"/>
      <c r="AC77" s="266"/>
      <c r="AD77" s="267"/>
      <c r="AE77" s="265"/>
      <c r="AF77" s="268"/>
    </row>
    <row r="78" spans="1:32" ht="102.75" customHeight="1">
      <c r="A78" s="269">
        <v>1</v>
      </c>
      <c r="B78" s="270" t="s">
        <v>380</v>
      </c>
      <c r="C78" s="270" t="s">
        <v>793</v>
      </c>
      <c r="D78" s="270" t="s">
        <v>854</v>
      </c>
      <c r="E78" s="270" t="s">
        <v>797</v>
      </c>
      <c r="F78" s="271" t="s">
        <v>749</v>
      </c>
      <c r="G78" s="272">
        <f t="shared" si="12"/>
        <v>164350</v>
      </c>
      <c r="H78" s="273">
        <f>I78*0.05</f>
        <v>8650</v>
      </c>
      <c r="I78" s="273">
        <v>173000</v>
      </c>
      <c r="J78" s="274"/>
      <c r="K78" s="275"/>
      <c r="L78" s="275"/>
      <c r="M78" s="275"/>
      <c r="N78" s="275"/>
      <c r="O78" s="275"/>
      <c r="P78" s="275"/>
      <c r="Q78" s="275"/>
      <c r="R78" s="275"/>
      <c r="S78" s="275"/>
      <c r="T78" s="276"/>
      <c r="U78" s="275"/>
      <c r="V78" s="275"/>
      <c r="W78" s="276"/>
      <c r="X78" s="275"/>
      <c r="Y78" s="275"/>
      <c r="Z78" s="276"/>
      <c r="AA78" s="275" t="s">
        <v>855</v>
      </c>
      <c r="AB78" s="275" t="s">
        <v>217</v>
      </c>
      <c r="AC78" s="276">
        <v>173000</v>
      </c>
      <c r="AD78" s="277" t="s">
        <v>723</v>
      </c>
      <c r="AE78" s="275"/>
      <c r="AF78" s="278"/>
    </row>
    <row r="79" spans="1:32" ht="102.75" customHeight="1">
      <c r="A79" s="269">
        <v>2</v>
      </c>
      <c r="B79" s="270" t="s">
        <v>856</v>
      </c>
      <c r="C79" s="270" t="s">
        <v>857</v>
      </c>
      <c r="D79" s="270" t="s">
        <v>858</v>
      </c>
      <c r="E79" s="270" t="s">
        <v>859</v>
      </c>
      <c r="F79" s="271" t="s">
        <v>749</v>
      </c>
      <c r="G79" s="272">
        <v>859700</v>
      </c>
      <c r="H79" s="273">
        <v>0</v>
      </c>
      <c r="I79" s="273">
        <v>859700</v>
      </c>
      <c r="J79" s="274"/>
      <c r="K79" s="275"/>
      <c r="L79" s="275"/>
      <c r="M79" s="275"/>
      <c r="N79" s="275"/>
      <c r="O79" s="275"/>
      <c r="P79" s="275"/>
      <c r="Q79" s="275"/>
      <c r="R79" s="275"/>
      <c r="S79" s="275"/>
      <c r="T79" s="276"/>
      <c r="U79" s="275"/>
      <c r="V79" s="275"/>
      <c r="W79" s="276"/>
      <c r="X79" s="275"/>
      <c r="Y79" s="275"/>
      <c r="Z79" s="276"/>
      <c r="AA79" s="275" t="s">
        <v>855</v>
      </c>
      <c r="AB79" s="275" t="s">
        <v>217</v>
      </c>
      <c r="AC79" s="276">
        <v>859700</v>
      </c>
      <c r="AD79" s="277" t="s">
        <v>723</v>
      </c>
      <c r="AE79" s="275"/>
      <c r="AF79" s="278"/>
    </row>
    <row r="80" spans="1:32" s="281" customFormat="1" ht="27" customHeight="1">
      <c r="A80" s="279"/>
      <c r="B80" s="279"/>
      <c r="C80" s="279"/>
      <c r="D80" s="279"/>
      <c r="E80" s="279"/>
      <c r="F80" s="279"/>
      <c r="G80" s="280"/>
      <c r="H80" s="280"/>
      <c r="I80" s="280"/>
      <c r="J80" s="280">
        <f t="shared" ref="J80" si="14">SUM(J6:J76)</f>
        <v>0</v>
      </c>
      <c r="K80" s="280">
        <f t="shared" ref="K80:AC80" si="15">SUM(K6:K76)</f>
        <v>0</v>
      </c>
      <c r="L80" s="280">
        <f t="shared" si="15"/>
        <v>0</v>
      </c>
      <c r="M80" s="280">
        <f t="shared" si="15"/>
        <v>0</v>
      </c>
      <c r="N80" s="280">
        <f t="shared" si="15"/>
        <v>12375638</v>
      </c>
      <c r="O80" s="280">
        <f t="shared" si="15"/>
        <v>0</v>
      </c>
      <c r="P80" s="280">
        <f t="shared" si="15"/>
        <v>0</v>
      </c>
      <c r="Q80" s="280">
        <f t="shared" si="15"/>
        <v>5717199</v>
      </c>
      <c r="R80" s="280">
        <f t="shared" si="15"/>
        <v>0</v>
      </c>
      <c r="S80" s="280">
        <f t="shared" si="15"/>
        <v>0</v>
      </c>
      <c r="T80" s="280">
        <f t="shared" si="15"/>
        <v>16220675</v>
      </c>
      <c r="U80" s="280">
        <f t="shared" si="15"/>
        <v>0</v>
      </c>
      <c r="V80" s="280">
        <f t="shared" si="15"/>
        <v>0</v>
      </c>
      <c r="W80" s="280">
        <f t="shared" si="15"/>
        <v>21350927</v>
      </c>
      <c r="X80" s="280">
        <f t="shared" si="15"/>
        <v>0</v>
      </c>
      <c r="Y80" s="280">
        <f t="shared" si="15"/>
        <v>0</v>
      </c>
      <c r="Z80" s="280">
        <f t="shared" si="15"/>
        <v>14099882</v>
      </c>
      <c r="AA80" s="280">
        <f t="shared" si="15"/>
        <v>0</v>
      </c>
      <c r="AB80" s="280">
        <f t="shared" si="15"/>
        <v>0</v>
      </c>
      <c r="AC80" s="280">
        <f t="shared" si="15"/>
        <v>2794600</v>
      </c>
      <c r="AD80" s="280"/>
      <c r="AE80" s="280"/>
      <c r="AF80" s="280"/>
    </row>
  </sheetData>
  <mergeCells count="41">
    <mergeCell ref="B12:F12"/>
    <mergeCell ref="Y2:Y3"/>
    <mergeCell ref="Z2:Z3"/>
    <mergeCell ref="AA2:AA3"/>
    <mergeCell ref="AB2:AB3"/>
    <mergeCell ref="C1:C3"/>
    <mergeCell ref="D1:D3"/>
    <mergeCell ref="E1:E3"/>
    <mergeCell ref="F1:F3"/>
    <mergeCell ref="AA1:AC1"/>
    <mergeCell ref="A5:AF5"/>
    <mergeCell ref="S2:S3"/>
    <mergeCell ref="T2:T3"/>
    <mergeCell ref="U2:U3"/>
    <mergeCell ref="V2:V3"/>
    <mergeCell ref="W2:W3"/>
    <mergeCell ref="X2:X3"/>
    <mergeCell ref="M2:M3"/>
    <mergeCell ref="N2:N3"/>
    <mergeCell ref="O2:O3"/>
    <mergeCell ref="P2:P3"/>
    <mergeCell ref="Q2:Q3"/>
    <mergeCell ref="R2:R3"/>
    <mergeCell ref="A1:A3"/>
    <mergeCell ref="B1:B3"/>
    <mergeCell ref="AD1:AD3"/>
    <mergeCell ref="AE1:AE3"/>
    <mergeCell ref="AF1:AF3"/>
    <mergeCell ref="G2:G3"/>
    <mergeCell ref="H2:H3"/>
    <mergeCell ref="I2:I3"/>
    <mergeCell ref="J2:J3"/>
    <mergeCell ref="K2:K3"/>
    <mergeCell ref="L2:L3"/>
    <mergeCell ref="G1:K1"/>
    <mergeCell ref="L1:N1"/>
    <mergeCell ref="O1:Q1"/>
    <mergeCell ref="R1:T1"/>
    <mergeCell ref="U1:W1"/>
    <mergeCell ref="X1:Z1"/>
    <mergeCell ref="AC2:A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6"/>
  <sheetViews>
    <sheetView topLeftCell="A3" workbookViewId="0">
      <selection activeCell="D8" sqref="D8"/>
    </sheetView>
  </sheetViews>
  <sheetFormatPr defaultColWidth="9.140625" defaultRowHeight="15"/>
  <cols>
    <col min="1" max="1" width="6.28515625" style="387" customWidth="1"/>
    <col min="2" max="2" width="41" style="388" customWidth="1"/>
    <col min="3" max="3" width="51.42578125" style="388" customWidth="1"/>
    <col min="4" max="4" width="41.140625" style="389" customWidth="1"/>
    <col min="5" max="5" width="42.42578125" style="282" customWidth="1"/>
    <col min="6" max="6" width="13.85546875" style="282" customWidth="1"/>
    <col min="7" max="7" width="18.5703125" style="387" customWidth="1"/>
    <col min="8" max="8" width="16.5703125" style="387" customWidth="1"/>
    <col min="9" max="9" width="18" style="387" customWidth="1"/>
    <col min="10" max="10" width="9" style="282" customWidth="1"/>
    <col min="11" max="11" width="10.7109375" style="282" customWidth="1"/>
    <col min="12" max="13" width="9.28515625" style="390" hidden="1" customWidth="1"/>
    <col min="14" max="14" width="17.140625" style="282" hidden="1" customWidth="1"/>
    <col min="15" max="15" width="11.7109375" style="282" hidden="1" customWidth="1"/>
    <col min="16" max="16" width="12" style="282" hidden="1" customWidth="1"/>
    <col min="17" max="17" width="23.7109375" style="282" hidden="1" customWidth="1"/>
    <col min="18" max="19" width="12" style="282" hidden="1" customWidth="1"/>
    <col min="20" max="23" width="16.5703125" style="282" hidden="1" customWidth="1"/>
    <col min="24" max="24" width="13.42578125" style="282" hidden="1" customWidth="1"/>
    <col min="25" max="25" width="14" style="282" hidden="1" customWidth="1"/>
    <col min="26" max="26" width="16.5703125" style="391" hidden="1" customWidth="1"/>
    <col min="27" max="27" width="16.5703125" style="282" customWidth="1"/>
    <col min="28" max="28" width="18.85546875" style="282" customWidth="1"/>
    <col min="29" max="29" width="16.5703125" style="282" customWidth="1"/>
    <col min="30" max="32" width="16.5703125" style="387" customWidth="1"/>
    <col min="33" max="44" width="16.5703125" style="282" customWidth="1"/>
    <col min="45" max="45" width="32.28515625" style="282" bestFit="1" customWidth="1"/>
    <col min="46" max="46" width="9.140625" style="282"/>
    <col min="47" max="47" width="50" style="282" customWidth="1"/>
    <col min="48" max="16384" width="9.140625" style="282"/>
  </cols>
  <sheetData>
    <row r="1" spans="1:47">
      <c r="A1" s="838" t="s">
        <v>0</v>
      </c>
      <c r="B1" s="838"/>
      <c r="C1" s="838"/>
      <c r="D1" s="838"/>
      <c r="E1" s="838"/>
      <c r="F1" s="838"/>
      <c r="G1" s="838"/>
      <c r="H1" s="838"/>
      <c r="I1" s="838"/>
      <c r="J1" s="838"/>
      <c r="K1" s="838"/>
      <c r="L1" s="838"/>
      <c r="M1" s="838"/>
      <c r="N1" s="838"/>
      <c r="O1" s="838"/>
      <c r="P1" s="838"/>
      <c r="Q1" s="838"/>
      <c r="R1" s="838"/>
      <c r="S1" s="838"/>
      <c r="T1" s="838"/>
      <c r="U1" s="838"/>
      <c r="V1" s="838"/>
      <c r="W1" s="838"/>
      <c r="X1" s="838"/>
      <c r="Y1" s="838"/>
      <c r="Z1" s="838"/>
      <c r="AA1" s="838"/>
      <c r="AB1" s="838"/>
      <c r="AC1" s="838"/>
      <c r="AD1" s="838"/>
      <c r="AE1" s="838"/>
      <c r="AF1" s="838"/>
      <c r="AG1" s="838"/>
      <c r="AH1" s="838"/>
      <c r="AI1" s="838"/>
      <c r="AJ1" s="838"/>
      <c r="AK1" s="838"/>
      <c r="AL1" s="838"/>
      <c r="AM1" s="838"/>
      <c r="AN1" s="838"/>
      <c r="AO1" s="838"/>
      <c r="AP1" s="838"/>
      <c r="AQ1" s="838"/>
      <c r="AR1" s="838"/>
      <c r="AS1" s="838"/>
      <c r="AT1" s="838"/>
      <c r="AU1" s="839"/>
    </row>
    <row r="2" spans="1:47" ht="120">
      <c r="A2" s="777" t="s">
        <v>1</v>
      </c>
      <c r="B2" s="840" t="s">
        <v>2</v>
      </c>
      <c r="C2" s="840" t="s">
        <v>3</v>
      </c>
      <c r="D2" s="840" t="s">
        <v>4</v>
      </c>
      <c r="E2" s="778" t="s">
        <v>5</v>
      </c>
      <c r="F2" s="781" t="s">
        <v>6</v>
      </c>
      <c r="G2" s="777" t="s">
        <v>7</v>
      </c>
      <c r="H2" s="777"/>
      <c r="I2" s="777"/>
      <c r="J2" s="777"/>
      <c r="K2" s="777"/>
      <c r="L2" s="283" t="s">
        <v>8</v>
      </c>
      <c r="M2" s="283"/>
      <c r="N2" s="283"/>
      <c r="O2" s="283"/>
      <c r="P2" s="283"/>
      <c r="Q2" s="283"/>
      <c r="R2" s="283"/>
      <c r="S2" s="283"/>
      <c r="T2" s="283"/>
      <c r="U2" s="283"/>
      <c r="V2" s="283"/>
      <c r="W2" s="283"/>
      <c r="X2" s="283"/>
      <c r="Y2" s="283"/>
      <c r="Z2" s="283"/>
      <c r="AA2" s="843" t="s">
        <v>9</v>
      </c>
      <c r="AB2" s="844"/>
      <c r="AC2" s="845"/>
      <c r="AD2" s="843" t="s">
        <v>10</v>
      </c>
      <c r="AE2" s="844"/>
      <c r="AF2" s="845"/>
      <c r="AG2" s="843" t="s">
        <v>11</v>
      </c>
      <c r="AH2" s="844"/>
      <c r="AI2" s="845"/>
      <c r="AJ2" s="843" t="s">
        <v>12</v>
      </c>
      <c r="AK2" s="844"/>
      <c r="AL2" s="845"/>
      <c r="AM2" s="843" t="s">
        <v>179</v>
      </c>
      <c r="AN2" s="844"/>
      <c r="AO2" s="845"/>
      <c r="AP2" s="850" t="s">
        <v>180</v>
      </c>
      <c r="AQ2" s="851"/>
      <c r="AR2" s="852"/>
      <c r="AS2" s="787" t="s">
        <v>13</v>
      </c>
      <c r="AT2" s="788" t="s">
        <v>14</v>
      </c>
      <c r="AU2" s="781" t="s">
        <v>15</v>
      </c>
    </row>
    <row r="3" spans="1:47">
      <c r="A3" s="777"/>
      <c r="B3" s="841"/>
      <c r="C3" s="841"/>
      <c r="D3" s="841"/>
      <c r="E3" s="779"/>
      <c r="F3" s="782"/>
      <c r="G3" s="788" t="s">
        <v>16</v>
      </c>
      <c r="H3" s="788" t="s">
        <v>17</v>
      </c>
      <c r="I3" s="781" t="s">
        <v>18</v>
      </c>
      <c r="J3" s="849" t="s">
        <v>19</v>
      </c>
      <c r="K3" s="849" t="s">
        <v>20</v>
      </c>
      <c r="L3" s="777" t="s">
        <v>21</v>
      </c>
      <c r="M3" s="777"/>
      <c r="N3" s="777"/>
      <c r="O3" s="777" t="s">
        <v>22</v>
      </c>
      <c r="P3" s="777"/>
      <c r="Q3" s="777"/>
      <c r="R3" s="777" t="s">
        <v>23</v>
      </c>
      <c r="S3" s="777"/>
      <c r="T3" s="777"/>
      <c r="U3" s="784" t="s">
        <v>24</v>
      </c>
      <c r="V3" s="785"/>
      <c r="W3" s="786"/>
      <c r="X3" s="784" t="s">
        <v>25</v>
      </c>
      <c r="Y3" s="785"/>
      <c r="Z3" s="786"/>
      <c r="AA3" s="846"/>
      <c r="AB3" s="847"/>
      <c r="AC3" s="848"/>
      <c r="AD3" s="846"/>
      <c r="AE3" s="847"/>
      <c r="AF3" s="848"/>
      <c r="AG3" s="846"/>
      <c r="AH3" s="847"/>
      <c r="AI3" s="848"/>
      <c r="AJ3" s="846"/>
      <c r="AK3" s="847"/>
      <c r="AL3" s="848"/>
      <c r="AM3" s="846"/>
      <c r="AN3" s="847"/>
      <c r="AO3" s="848"/>
      <c r="AP3" s="853"/>
      <c r="AQ3" s="854"/>
      <c r="AR3" s="855"/>
      <c r="AS3" s="787"/>
      <c r="AT3" s="788"/>
      <c r="AU3" s="782"/>
    </row>
    <row r="4" spans="1:47" ht="3" customHeight="1">
      <c r="A4" s="777"/>
      <c r="B4" s="842"/>
      <c r="C4" s="842"/>
      <c r="D4" s="842"/>
      <c r="E4" s="780"/>
      <c r="F4" s="783"/>
      <c r="G4" s="788"/>
      <c r="H4" s="788"/>
      <c r="I4" s="783"/>
      <c r="J4" s="849"/>
      <c r="K4" s="849"/>
      <c r="L4" s="4" t="s">
        <v>26</v>
      </c>
      <c r="M4" s="4" t="s">
        <v>27</v>
      </c>
      <c r="N4" s="4" t="s">
        <v>28</v>
      </c>
      <c r="O4" s="4" t="s">
        <v>26</v>
      </c>
      <c r="P4" s="4" t="s">
        <v>27</v>
      </c>
      <c r="Q4" s="4" t="s">
        <v>28</v>
      </c>
      <c r="R4" s="4" t="s">
        <v>26</v>
      </c>
      <c r="S4" s="4" t="s">
        <v>27</v>
      </c>
      <c r="T4" s="4" t="s">
        <v>28</v>
      </c>
      <c r="U4" s="4" t="s">
        <v>26</v>
      </c>
      <c r="V4" s="4" t="s">
        <v>27</v>
      </c>
      <c r="W4" s="4" t="s">
        <v>28</v>
      </c>
      <c r="X4" s="4" t="s">
        <v>26</v>
      </c>
      <c r="Y4" s="4" t="s">
        <v>27</v>
      </c>
      <c r="Z4" s="284" t="s">
        <v>28</v>
      </c>
      <c r="AA4" s="4" t="s">
        <v>26</v>
      </c>
      <c r="AB4" s="4" t="s">
        <v>27</v>
      </c>
      <c r="AC4" s="4" t="s">
        <v>28</v>
      </c>
      <c r="AD4" s="4" t="s">
        <v>26</v>
      </c>
      <c r="AE4" s="4" t="s">
        <v>27</v>
      </c>
      <c r="AF4" s="4" t="s">
        <v>28</v>
      </c>
      <c r="AG4" s="4" t="s">
        <v>26</v>
      </c>
      <c r="AH4" s="4" t="s">
        <v>27</v>
      </c>
      <c r="AI4" s="4" t="s">
        <v>28</v>
      </c>
      <c r="AJ4" s="4" t="s">
        <v>26</v>
      </c>
      <c r="AK4" s="4" t="s">
        <v>27</v>
      </c>
      <c r="AL4" s="4" t="s">
        <v>28</v>
      </c>
      <c r="AM4" s="4" t="s">
        <v>26</v>
      </c>
      <c r="AN4" s="4" t="s">
        <v>27</v>
      </c>
      <c r="AO4" s="4" t="s">
        <v>28</v>
      </c>
      <c r="AP4" s="4" t="s">
        <v>26</v>
      </c>
      <c r="AQ4" s="4" t="s">
        <v>27</v>
      </c>
      <c r="AR4" s="4" t="s">
        <v>28</v>
      </c>
      <c r="AS4" s="787"/>
      <c r="AT4" s="788"/>
      <c r="AU4" s="783"/>
    </row>
    <row r="5" spans="1:47" ht="25.5">
      <c r="A5" s="6"/>
      <c r="B5" s="6">
        <v>1</v>
      </c>
      <c r="C5" s="6">
        <v>2</v>
      </c>
      <c r="D5" s="129">
        <v>3</v>
      </c>
      <c r="E5" s="6">
        <v>4</v>
      </c>
      <c r="F5" s="6">
        <v>5</v>
      </c>
      <c r="G5" s="6">
        <v>6.1</v>
      </c>
      <c r="H5" s="6">
        <v>6.2</v>
      </c>
      <c r="I5" s="6"/>
      <c r="J5" s="6">
        <v>6.3</v>
      </c>
      <c r="K5" s="6">
        <v>6.4</v>
      </c>
      <c r="L5" s="8" t="s">
        <v>29</v>
      </c>
      <c r="M5" s="8" t="s">
        <v>30</v>
      </c>
      <c r="N5" s="9" t="s">
        <v>31</v>
      </c>
      <c r="O5" s="9" t="s">
        <v>32</v>
      </c>
      <c r="P5" s="9" t="s">
        <v>33</v>
      </c>
      <c r="Q5" s="9" t="s">
        <v>34</v>
      </c>
      <c r="R5" s="9" t="s">
        <v>35</v>
      </c>
      <c r="S5" s="9" t="s">
        <v>36</v>
      </c>
      <c r="T5" s="9" t="s">
        <v>37</v>
      </c>
      <c r="U5" s="9" t="s">
        <v>38</v>
      </c>
      <c r="V5" s="9" t="s">
        <v>39</v>
      </c>
      <c r="W5" s="9" t="s">
        <v>40</v>
      </c>
      <c r="X5" s="9" t="s">
        <v>41</v>
      </c>
      <c r="Y5" s="9" t="s">
        <v>42</v>
      </c>
      <c r="Z5" s="285" t="s">
        <v>43</v>
      </c>
      <c r="AA5" s="9"/>
      <c r="AB5" s="9"/>
      <c r="AC5" s="9"/>
      <c r="AD5" s="9"/>
      <c r="AE5" s="9"/>
      <c r="AF5" s="9"/>
      <c r="AG5" s="9"/>
      <c r="AH5" s="9"/>
      <c r="AI5" s="9"/>
      <c r="AJ5" s="9"/>
      <c r="AK5" s="9"/>
      <c r="AL5" s="9"/>
      <c r="AM5" s="9"/>
      <c r="AN5" s="9"/>
      <c r="AO5" s="9"/>
      <c r="AP5" s="9"/>
      <c r="AQ5" s="9"/>
      <c r="AR5" s="9"/>
      <c r="AS5" s="6">
        <v>8</v>
      </c>
      <c r="AT5" s="6">
        <v>9</v>
      </c>
      <c r="AU5" s="6">
        <v>10</v>
      </c>
    </row>
    <row r="6" spans="1:47">
      <c r="A6" s="830" t="s">
        <v>860</v>
      </c>
      <c r="B6" s="831"/>
      <c r="C6" s="831"/>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831"/>
      <c r="AH6" s="831"/>
      <c r="AI6" s="831"/>
      <c r="AJ6" s="831"/>
      <c r="AK6" s="831"/>
      <c r="AL6" s="831"/>
      <c r="AM6" s="831"/>
      <c r="AN6" s="831"/>
      <c r="AO6" s="831"/>
      <c r="AP6" s="831"/>
      <c r="AQ6" s="831"/>
      <c r="AR6" s="831"/>
      <c r="AS6" s="831"/>
      <c r="AT6" s="831"/>
      <c r="AU6" s="832"/>
    </row>
    <row r="7" spans="1:47" s="301" customFormat="1" ht="135">
      <c r="A7" s="70">
        <v>1</v>
      </c>
      <c r="B7" s="51" t="s">
        <v>718</v>
      </c>
      <c r="C7" s="51" t="s">
        <v>861</v>
      </c>
      <c r="D7" s="56" t="s">
        <v>862</v>
      </c>
      <c r="E7" s="286" t="s">
        <v>863</v>
      </c>
      <c r="F7" s="287" t="s">
        <v>864</v>
      </c>
      <c r="G7" s="288">
        <v>3487000</v>
      </c>
      <c r="H7" s="289">
        <v>185330</v>
      </c>
      <c r="I7" s="290">
        <f>G7+H7</f>
        <v>3672330</v>
      </c>
      <c r="J7" s="41"/>
      <c r="K7" s="291"/>
      <c r="L7" s="292"/>
      <c r="M7" s="292"/>
      <c r="N7" s="293"/>
      <c r="O7" s="292"/>
      <c r="P7" s="292"/>
      <c r="Q7" s="294"/>
      <c r="R7" s="295"/>
      <c r="S7" s="295"/>
      <c r="T7" s="293"/>
      <c r="U7" s="293"/>
      <c r="V7" s="293"/>
      <c r="W7" s="296"/>
      <c r="X7" s="296"/>
      <c r="Y7" s="296"/>
      <c r="Z7" s="297"/>
      <c r="AA7" s="49"/>
      <c r="AB7" s="49"/>
      <c r="AC7" s="41"/>
      <c r="AD7" s="298" t="s">
        <v>865</v>
      </c>
      <c r="AE7" s="38" t="s">
        <v>866</v>
      </c>
      <c r="AF7" s="41">
        <v>1672000</v>
      </c>
      <c r="AG7" s="298" t="s">
        <v>867</v>
      </c>
      <c r="AH7" s="38" t="s">
        <v>868</v>
      </c>
      <c r="AI7" s="41">
        <v>2000000</v>
      </c>
      <c r="AJ7" s="298"/>
      <c r="AK7" s="38"/>
      <c r="AL7" s="41"/>
      <c r="AM7" s="41"/>
      <c r="AN7" s="41"/>
      <c r="AO7" s="41"/>
      <c r="AP7" s="41"/>
      <c r="AQ7" s="41"/>
      <c r="AR7" s="41"/>
      <c r="AS7" s="299" t="s">
        <v>869</v>
      </c>
      <c r="AT7" s="300"/>
      <c r="AU7" s="56" t="s">
        <v>870</v>
      </c>
    </row>
    <row r="8" spans="1:47" s="301" customFormat="1" ht="150">
      <c r="A8" s="70">
        <v>2</v>
      </c>
      <c r="B8" s="51" t="s">
        <v>718</v>
      </c>
      <c r="C8" s="51" t="s">
        <v>861</v>
      </c>
      <c r="D8" s="56" t="s">
        <v>871</v>
      </c>
      <c r="E8" s="286" t="s">
        <v>872</v>
      </c>
      <c r="F8" s="287" t="s">
        <v>873</v>
      </c>
      <c r="G8" s="288">
        <v>3717000</v>
      </c>
      <c r="H8" s="289">
        <v>195981</v>
      </c>
      <c r="I8" s="290">
        <f t="shared" ref="I8:I14" si="0">G8+H8</f>
        <v>3912981</v>
      </c>
      <c r="J8" s="41"/>
      <c r="K8" s="291"/>
      <c r="L8" s="292"/>
      <c r="M8" s="292"/>
      <c r="N8" s="293"/>
      <c r="O8" s="292"/>
      <c r="P8" s="292"/>
      <c r="Q8" s="294"/>
      <c r="R8" s="295"/>
      <c r="S8" s="295"/>
      <c r="T8" s="293"/>
      <c r="U8" s="293"/>
      <c r="V8" s="293"/>
      <c r="W8" s="296"/>
      <c r="X8" s="296"/>
      <c r="Y8" s="296"/>
      <c r="Z8" s="297"/>
      <c r="AA8" s="49"/>
      <c r="AB8" s="49"/>
      <c r="AC8" s="41"/>
      <c r="AD8" s="298" t="s">
        <v>865</v>
      </c>
      <c r="AE8" s="38" t="s">
        <v>866</v>
      </c>
      <c r="AF8" s="41">
        <v>1912000</v>
      </c>
      <c r="AG8" s="298" t="s">
        <v>867</v>
      </c>
      <c r="AH8" s="38" t="s">
        <v>868</v>
      </c>
      <c r="AI8" s="41">
        <v>2000000</v>
      </c>
      <c r="AJ8" s="298"/>
      <c r="AK8" s="38"/>
      <c r="AL8" s="41"/>
      <c r="AM8" s="41"/>
      <c r="AN8" s="41"/>
      <c r="AO8" s="41"/>
      <c r="AP8" s="41"/>
      <c r="AQ8" s="41"/>
      <c r="AR8" s="41"/>
      <c r="AS8" s="299" t="s">
        <v>869</v>
      </c>
      <c r="AT8" s="300"/>
      <c r="AU8" s="56" t="s">
        <v>874</v>
      </c>
    </row>
    <row r="9" spans="1:47" s="301" customFormat="1" ht="105">
      <c r="A9" s="70">
        <v>3</v>
      </c>
      <c r="B9" s="51" t="s">
        <v>718</v>
      </c>
      <c r="C9" s="51" t="s">
        <v>861</v>
      </c>
      <c r="D9" s="52" t="s">
        <v>875</v>
      </c>
      <c r="E9" s="286" t="s">
        <v>876</v>
      </c>
      <c r="F9" s="287" t="s">
        <v>877</v>
      </c>
      <c r="G9" s="288">
        <v>4117500</v>
      </c>
      <c r="H9" s="289">
        <v>216733</v>
      </c>
      <c r="I9" s="290">
        <f t="shared" si="0"/>
        <v>4334233</v>
      </c>
      <c r="J9" s="41"/>
      <c r="K9" s="291"/>
      <c r="L9" s="292"/>
      <c r="M9" s="292"/>
      <c r="N9" s="293"/>
      <c r="O9" s="292"/>
      <c r="P9" s="292"/>
      <c r="Q9" s="294"/>
      <c r="R9" s="295"/>
      <c r="S9" s="295"/>
      <c r="T9" s="293"/>
      <c r="U9" s="293"/>
      <c r="V9" s="293"/>
      <c r="W9" s="296"/>
      <c r="X9" s="296"/>
      <c r="Y9" s="296"/>
      <c r="Z9" s="297"/>
      <c r="AA9" s="49"/>
      <c r="AB9" s="49"/>
      <c r="AC9" s="302"/>
      <c r="AD9" s="298" t="s">
        <v>865</v>
      </c>
      <c r="AE9" s="38" t="s">
        <v>866</v>
      </c>
      <c r="AF9" s="302">
        <v>300000</v>
      </c>
      <c r="AG9" s="298" t="s">
        <v>867</v>
      </c>
      <c r="AH9" s="38" t="s">
        <v>868</v>
      </c>
      <c r="AI9" s="302">
        <v>500000</v>
      </c>
      <c r="AJ9" s="298" t="s">
        <v>878</v>
      </c>
      <c r="AK9" s="38" t="s">
        <v>879</v>
      </c>
      <c r="AL9" s="302">
        <v>3534233</v>
      </c>
      <c r="AM9" s="302"/>
      <c r="AN9" s="302"/>
      <c r="AO9" s="302"/>
      <c r="AP9" s="302"/>
      <c r="AQ9" s="302"/>
      <c r="AR9" s="302"/>
      <c r="AS9" s="299" t="s">
        <v>869</v>
      </c>
      <c r="AT9" s="300"/>
      <c r="AU9" s="52" t="s">
        <v>880</v>
      </c>
    </row>
    <row r="10" spans="1:47" s="301" customFormat="1" ht="75">
      <c r="A10" s="70">
        <v>4</v>
      </c>
      <c r="B10" s="51" t="s">
        <v>718</v>
      </c>
      <c r="C10" s="51" t="s">
        <v>861</v>
      </c>
      <c r="D10" s="52" t="s">
        <v>881</v>
      </c>
      <c r="E10" s="286" t="s">
        <v>882</v>
      </c>
      <c r="F10" s="287" t="s">
        <v>883</v>
      </c>
      <c r="G10" s="290">
        <v>950000</v>
      </c>
      <c r="H10" s="290">
        <v>50000</v>
      </c>
      <c r="I10" s="290">
        <f t="shared" si="0"/>
        <v>1000000</v>
      </c>
      <c r="J10" s="41"/>
      <c r="K10" s="291"/>
      <c r="L10" s="292"/>
      <c r="M10" s="292"/>
      <c r="N10" s="293"/>
      <c r="O10" s="292"/>
      <c r="P10" s="292"/>
      <c r="Q10" s="294"/>
      <c r="R10" s="295"/>
      <c r="S10" s="295"/>
      <c r="T10" s="293"/>
      <c r="U10" s="293"/>
      <c r="V10" s="293"/>
      <c r="W10" s="296"/>
      <c r="X10" s="296"/>
      <c r="Y10" s="296"/>
      <c r="Z10" s="297"/>
      <c r="AA10" s="49"/>
      <c r="AB10" s="49"/>
      <c r="AC10" s="302"/>
      <c r="AD10" s="298" t="s">
        <v>865</v>
      </c>
      <c r="AE10" s="38" t="s">
        <v>866</v>
      </c>
      <c r="AF10" s="302">
        <v>316000</v>
      </c>
      <c r="AG10" s="298" t="s">
        <v>867</v>
      </c>
      <c r="AH10" s="38" t="s">
        <v>868</v>
      </c>
      <c r="AI10" s="302">
        <v>684000</v>
      </c>
      <c r="AJ10" s="298"/>
      <c r="AK10" s="38"/>
      <c r="AL10" s="302"/>
      <c r="AM10" s="302"/>
      <c r="AN10" s="302"/>
      <c r="AO10" s="302"/>
      <c r="AP10" s="302"/>
      <c r="AQ10" s="302"/>
      <c r="AR10" s="302"/>
      <c r="AS10" s="299" t="s">
        <v>869</v>
      </c>
      <c r="AT10" s="300"/>
      <c r="AU10" s="52" t="s">
        <v>884</v>
      </c>
    </row>
    <row r="11" spans="1:47" s="301" customFormat="1" ht="60">
      <c r="A11" s="70">
        <v>5</v>
      </c>
      <c r="B11" s="51" t="s">
        <v>718</v>
      </c>
      <c r="C11" s="51" t="s">
        <v>861</v>
      </c>
      <c r="D11" s="52" t="s">
        <v>885</v>
      </c>
      <c r="E11" s="286" t="s">
        <v>886</v>
      </c>
      <c r="F11" s="287" t="s">
        <v>887</v>
      </c>
      <c r="G11" s="303">
        <v>1727980</v>
      </c>
      <c r="H11" s="303">
        <v>91993</v>
      </c>
      <c r="I11" s="290">
        <f t="shared" si="0"/>
        <v>1819973</v>
      </c>
      <c r="J11" s="41"/>
      <c r="K11" s="291"/>
      <c r="L11" s="292"/>
      <c r="M11" s="292"/>
      <c r="N11" s="293"/>
      <c r="O11" s="292"/>
      <c r="P11" s="292"/>
      <c r="Q11" s="294"/>
      <c r="R11" s="295"/>
      <c r="S11" s="295"/>
      <c r="T11" s="293"/>
      <c r="U11" s="293"/>
      <c r="V11" s="293"/>
      <c r="W11" s="296"/>
      <c r="X11" s="296"/>
      <c r="Y11" s="296"/>
      <c r="Z11" s="297"/>
      <c r="AA11" s="49"/>
      <c r="AB11" s="49"/>
      <c r="AC11" s="302"/>
      <c r="AD11" s="298" t="s">
        <v>865</v>
      </c>
      <c r="AE11" s="38" t="s">
        <v>866</v>
      </c>
      <c r="AF11" s="302">
        <v>300000</v>
      </c>
      <c r="AG11" s="298" t="s">
        <v>867</v>
      </c>
      <c r="AH11" s="38" t="s">
        <v>868</v>
      </c>
      <c r="AI11" s="302">
        <v>300000</v>
      </c>
      <c r="AJ11" s="298" t="s">
        <v>878</v>
      </c>
      <c r="AK11" s="38" t="s">
        <v>879</v>
      </c>
      <c r="AL11" s="302">
        <v>1219973</v>
      </c>
      <c r="AM11" s="302"/>
      <c r="AN11" s="302"/>
      <c r="AO11" s="302"/>
      <c r="AP11" s="302"/>
      <c r="AQ11" s="302"/>
      <c r="AR11" s="302"/>
      <c r="AS11" s="299" t="s">
        <v>869</v>
      </c>
      <c r="AT11" s="300"/>
      <c r="AU11" s="52" t="s">
        <v>888</v>
      </c>
    </row>
    <row r="12" spans="1:47" s="301" customFormat="1" ht="105">
      <c r="A12" s="70">
        <v>6</v>
      </c>
      <c r="B12" s="51" t="s">
        <v>718</v>
      </c>
      <c r="C12" s="51" t="s">
        <v>861</v>
      </c>
      <c r="D12" s="52" t="s">
        <v>889</v>
      </c>
      <c r="E12" s="286" t="s">
        <v>890</v>
      </c>
      <c r="F12" s="287" t="s">
        <v>891</v>
      </c>
      <c r="G12" s="303">
        <v>5985000</v>
      </c>
      <c r="H12" s="303">
        <v>315000</v>
      </c>
      <c r="I12" s="290">
        <f t="shared" si="0"/>
        <v>6300000</v>
      </c>
      <c r="J12" s="304"/>
      <c r="K12" s="291"/>
      <c r="L12" s="292"/>
      <c r="M12" s="292"/>
      <c r="N12" s="293"/>
      <c r="O12" s="292"/>
      <c r="P12" s="292"/>
      <c r="Q12" s="294"/>
      <c r="R12" s="295"/>
      <c r="S12" s="295"/>
      <c r="T12" s="293"/>
      <c r="U12" s="293"/>
      <c r="V12" s="293"/>
      <c r="W12" s="296"/>
      <c r="X12" s="296"/>
      <c r="Y12" s="296"/>
      <c r="Z12" s="297"/>
      <c r="AA12" s="305"/>
      <c r="AB12" s="305"/>
      <c r="AC12" s="293"/>
      <c r="AD12" s="298" t="s">
        <v>865</v>
      </c>
      <c r="AE12" s="38" t="s">
        <v>866</v>
      </c>
      <c r="AF12" s="306">
        <v>300000</v>
      </c>
      <c r="AG12" s="298" t="s">
        <v>867</v>
      </c>
      <c r="AH12" s="38" t="s">
        <v>868</v>
      </c>
      <c r="AI12" s="293">
        <v>300000</v>
      </c>
      <c r="AJ12" s="298" t="s">
        <v>878</v>
      </c>
      <c r="AK12" s="38" t="s">
        <v>879</v>
      </c>
      <c r="AL12" s="306">
        <v>5700000</v>
      </c>
      <c r="AM12" s="306"/>
      <c r="AN12" s="306"/>
      <c r="AO12" s="306"/>
      <c r="AP12" s="306"/>
      <c r="AQ12" s="306"/>
      <c r="AR12" s="306"/>
      <c r="AS12" s="299" t="s">
        <v>869</v>
      </c>
      <c r="AT12" s="300"/>
      <c r="AU12" s="56" t="s">
        <v>892</v>
      </c>
    </row>
    <row r="13" spans="1:47" ht="60">
      <c r="A13" s="70">
        <v>7</v>
      </c>
      <c r="B13" s="51" t="s">
        <v>718</v>
      </c>
      <c r="C13" s="51" t="s">
        <v>861</v>
      </c>
      <c r="D13" s="56" t="s">
        <v>893</v>
      </c>
      <c r="E13" s="307"/>
      <c r="F13" s="287" t="s">
        <v>873</v>
      </c>
      <c r="G13" s="303">
        <v>622680</v>
      </c>
      <c r="H13" s="303">
        <v>32799</v>
      </c>
      <c r="I13" s="290">
        <f t="shared" si="0"/>
        <v>655479</v>
      </c>
      <c r="J13" s="308"/>
      <c r="K13" s="309"/>
      <c r="L13" s="310"/>
      <c r="M13" s="310"/>
      <c r="N13" s="308"/>
      <c r="O13" s="310"/>
      <c r="P13" s="310"/>
      <c r="Q13" s="311"/>
      <c r="R13" s="312"/>
      <c r="S13" s="312"/>
      <c r="T13" s="308"/>
      <c r="U13" s="308"/>
      <c r="V13" s="308"/>
      <c r="W13" s="313"/>
      <c r="X13" s="313"/>
      <c r="Y13" s="313"/>
      <c r="Z13" s="314"/>
      <c r="AA13" s="315"/>
      <c r="AB13" s="315"/>
      <c r="AC13" s="308"/>
      <c r="AD13" s="298" t="s">
        <v>865</v>
      </c>
      <c r="AE13" s="38" t="s">
        <v>866</v>
      </c>
      <c r="AF13" s="316">
        <v>293599</v>
      </c>
      <c r="AG13" s="298" t="s">
        <v>867</v>
      </c>
      <c r="AH13" s="38" t="s">
        <v>868</v>
      </c>
      <c r="AI13" s="308">
        <v>361880</v>
      </c>
      <c r="AJ13" s="298" t="s">
        <v>878</v>
      </c>
      <c r="AK13" s="38" t="s">
        <v>879</v>
      </c>
      <c r="AL13" s="308"/>
      <c r="AM13" s="308"/>
      <c r="AN13" s="308"/>
      <c r="AO13" s="308"/>
      <c r="AP13" s="308"/>
      <c r="AQ13" s="308"/>
      <c r="AR13" s="308"/>
      <c r="AS13" s="299" t="s">
        <v>869</v>
      </c>
      <c r="AT13" s="317"/>
      <c r="AU13" s="52" t="s">
        <v>894</v>
      </c>
    </row>
    <row r="14" spans="1:47" ht="60">
      <c r="A14" s="70">
        <v>8</v>
      </c>
      <c r="B14" s="51" t="s">
        <v>718</v>
      </c>
      <c r="C14" s="51" t="s">
        <v>861</v>
      </c>
      <c r="D14" s="56" t="s">
        <v>895</v>
      </c>
      <c r="E14" s="307"/>
      <c r="F14" s="287" t="s">
        <v>896</v>
      </c>
      <c r="G14" s="303">
        <v>390600</v>
      </c>
      <c r="H14" s="303">
        <v>20567</v>
      </c>
      <c r="I14" s="290">
        <f t="shared" si="0"/>
        <v>411167</v>
      </c>
      <c r="J14" s="318"/>
      <c r="K14" s="319"/>
      <c r="L14" s="320"/>
      <c r="M14" s="320"/>
      <c r="N14" s="318"/>
      <c r="O14" s="320"/>
      <c r="P14" s="320"/>
      <c r="Q14" s="321"/>
      <c r="R14" s="322"/>
      <c r="S14" s="322"/>
      <c r="T14" s="318"/>
      <c r="U14" s="318"/>
      <c r="V14" s="318"/>
      <c r="W14" s="323"/>
      <c r="X14" s="323"/>
      <c r="Y14" s="323"/>
      <c r="Z14" s="324"/>
      <c r="AA14" s="325"/>
      <c r="AB14" s="325"/>
      <c r="AC14" s="318"/>
      <c r="AD14" s="298" t="s">
        <v>865</v>
      </c>
      <c r="AE14" s="38" t="s">
        <v>866</v>
      </c>
      <c r="AF14" s="326">
        <v>411167</v>
      </c>
      <c r="AG14" s="298" t="s">
        <v>867</v>
      </c>
      <c r="AH14" s="38" t="s">
        <v>868</v>
      </c>
      <c r="AI14" s="318"/>
      <c r="AJ14" s="298" t="s">
        <v>878</v>
      </c>
      <c r="AK14" s="38" t="s">
        <v>879</v>
      </c>
      <c r="AL14" s="318"/>
      <c r="AM14" s="318"/>
      <c r="AN14" s="318"/>
      <c r="AO14" s="318"/>
      <c r="AP14" s="318"/>
      <c r="AQ14" s="318"/>
      <c r="AR14" s="318"/>
      <c r="AS14" s="299" t="s">
        <v>869</v>
      </c>
      <c r="AT14" s="327"/>
      <c r="AU14" s="52" t="s">
        <v>897</v>
      </c>
    </row>
    <row r="15" spans="1:47" ht="33" customHeight="1">
      <c r="A15" s="328"/>
      <c r="B15" s="329"/>
      <c r="C15" s="330"/>
      <c r="D15" s="331"/>
      <c r="E15" s="332"/>
      <c r="F15" s="333"/>
      <c r="G15" s="334">
        <f>SUM(G7:G14)</f>
        <v>20997760</v>
      </c>
      <c r="H15" s="334">
        <f>SUM(H7:H14)</f>
        <v>1108403</v>
      </c>
      <c r="I15" s="334">
        <f>SUM(I7:I14)</f>
        <v>22106163</v>
      </c>
      <c r="J15" s="335"/>
      <c r="K15" s="336"/>
      <c r="L15" s="337"/>
      <c r="M15" s="337"/>
      <c r="N15" s="335"/>
      <c r="O15" s="337"/>
      <c r="P15" s="337"/>
      <c r="Q15" s="338"/>
      <c r="R15" s="339"/>
      <c r="S15" s="339"/>
      <c r="T15" s="335"/>
      <c r="U15" s="335"/>
      <c r="V15" s="335"/>
      <c r="W15" s="340"/>
      <c r="X15" s="340"/>
      <c r="Y15" s="340"/>
      <c r="Z15" s="341"/>
      <c r="AA15" s="342"/>
      <c r="AB15" s="342"/>
      <c r="AC15" s="335"/>
      <c r="AD15" s="343"/>
      <c r="AE15" s="343"/>
      <c r="AF15" s="343"/>
      <c r="AG15" s="335"/>
      <c r="AH15" s="335"/>
      <c r="AI15" s="335"/>
      <c r="AJ15" s="335"/>
      <c r="AK15" s="335"/>
      <c r="AL15" s="335"/>
      <c r="AM15" s="335"/>
      <c r="AN15" s="335"/>
      <c r="AO15" s="335"/>
      <c r="AP15" s="335"/>
      <c r="AQ15" s="335"/>
      <c r="AR15" s="335"/>
      <c r="AS15" s="344"/>
      <c r="AT15" s="345"/>
      <c r="AU15" s="346"/>
    </row>
    <row r="16" spans="1:47" ht="135">
      <c r="A16" s="347">
        <v>1</v>
      </c>
      <c r="B16" s="51" t="s">
        <v>718</v>
      </c>
      <c r="C16" s="348" t="s">
        <v>898</v>
      </c>
      <c r="D16" s="349" t="s">
        <v>899</v>
      </c>
      <c r="E16" s="56" t="s">
        <v>900</v>
      </c>
      <c r="F16" s="287" t="s">
        <v>901</v>
      </c>
      <c r="G16" s="350">
        <v>1152000</v>
      </c>
      <c r="H16" s="350">
        <v>60789</v>
      </c>
      <c r="I16" s="349">
        <v>1212789</v>
      </c>
      <c r="J16" s="351"/>
      <c r="K16" s="351"/>
      <c r="L16" s="352"/>
      <c r="M16" s="352"/>
      <c r="N16" s="351"/>
      <c r="O16" s="351"/>
      <c r="P16" s="351"/>
      <c r="Q16" s="351"/>
      <c r="R16" s="351"/>
      <c r="S16" s="351"/>
      <c r="T16" s="351"/>
      <c r="U16" s="351"/>
      <c r="V16" s="351"/>
      <c r="W16" s="351"/>
      <c r="X16" s="351"/>
      <c r="Y16" s="351"/>
      <c r="Z16" s="353"/>
      <c r="AA16" s="350"/>
      <c r="AB16" s="351"/>
      <c r="AC16" s="351"/>
      <c r="AD16" s="347"/>
      <c r="AE16" s="347"/>
      <c r="AF16" s="347"/>
      <c r="AG16" s="298" t="s">
        <v>867</v>
      </c>
      <c r="AH16" s="38" t="s">
        <v>868</v>
      </c>
      <c r="AI16" s="354">
        <v>527000</v>
      </c>
      <c r="AJ16" s="298" t="s">
        <v>878</v>
      </c>
      <c r="AK16" s="38" t="s">
        <v>879</v>
      </c>
      <c r="AL16" s="355">
        <f>I16-AI16</f>
        <v>685789</v>
      </c>
      <c r="AM16" s="351"/>
      <c r="AN16" s="351"/>
      <c r="AO16" s="351"/>
      <c r="AP16" s="351"/>
      <c r="AQ16" s="351"/>
      <c r="AR16" s="351"/>
      <c r="AS16" s="299" t="s">
        <v>869</v>
      </c>
      <c r="AT16" s="351"/>
      <c r="AU16" s="9" t="s">
        <v>902</v>
      </c>
    </row>
    <row r="17" spans="1:47" ht="120">
      <c r="A17" s="347">
        <v>2</v>
      </c>
      <c r="B17" s="51" t="s">
        <v>718</v>
      </c>
      <c r="C17" s="348" t="s">
        <v>861</v>
      </c>
      <c r="D17" s="349" t="s">
        <v>903</v>
      </c>
      <c r="E17" s="9" t="s">
        <v>904</v>
      </c>
      <c r="F17" s="287" t="s">
        <v>905</v>
      </c>
      <c r="G17" s="350">
        <v>14667080</v>
      </c>
      <c r="H17" s="350">
        <v>767345</v>
      </c>
      <c r="I17" s="356">
        <v>15434425</v>
      </c>
      <c r="J17" s="351"/>
      <c r="K17" s="351"/>
      <c r="L17" s="352"/>
      <c r="M17" s="352"/>
      <c r="N17" s="351"/>
      <c r="O17" s="351"/>
      <c r="P17" s="351"/>
      <c r="Q17" s="351"/>
      <c r="R17" s="351"/>
      <c r="S17" s="351"/>
      <c r="T17" s="351"/>
      <c r="U17" s="351"/>
      <c r="V17" s="351"/>
      <c r="W17" s="351"/>
      <c r="X17" s="351"/>
      <c r="Y17" s="351"/>
      <c r="Z17" s="353"/>
      <c r="AA17" s="350"/>
      <c r="AB17" s="351"/>
      <c r="AC17" s="351"/>
      <c r="AD17" s="347"/>
      <c r="AE17" s="347"/>
      <c r="AF17" s="347"/>
      <c r="AG17" s="298" t="s">
        <v>867</v>
      </c>
      <c r="AH17" s="38" t="s">
        <v>868</v>
      </c>
      <c r="AI17" s="354">
        <v>1053000</v>
      </c>
      <c r="AJ17" s="298" t="s">
        <v>878</v>
      </c>
      <c r="AK17" s="38" t="s">
        <v>879</v>
      </c>
      <c r="AL17" s="355">
        <v>3381450</v>
      </c>
      <c r="AM17" s="298" t="s">
        <v>906</v>
      </c>
      <c r="AN17" s="38" t="s">
        <v>907</v>
      </c>
      <c r="AO17" s="351">
        <v>5000000</v>
      </c>
      <c r="AP17" s="298" t="s">
        <v>908</v>
      </c>
      <c r="AQ17" s="38" t="s">
        <v>909</v>
      </c>
      <c r="AR17" s="351">
        <v>6000000</v>
      </c>
      <c r="AS17" s="299" t="s">
        <v>869</v>
      </c>
      <c r="AT17" s="351"/>
      <c r="AU17" s="9" t="s">
        <v>910</v>
      </c>
    </row>
    <row r="18" spans="1:47" ht="90">
      <c r="A18" s="347">
        <v>3</v>
      </c>
      <c r="B18" s="51" t="s">
        <v>718</v>
      </c>
      <c r="C18" s="348" t="s">
        <v>861</v>
      </c>
      <c r="D18" s="349" t="s">
        <v>911</v>
      </c>
      <c r="E18" s="9" t="s">
        <v>912</v>
      </c>
      <c r="F18" s="287" t="s">
        <v>905</v>
      </c>
      <c r="G18" s="350">
        <v>1567500</v>
      </c>
      <c r="H18" s="356">
        <v>82500</v>
      </c>
      <c r="I18" s="350">
        <v>1650000</v>
      </c>
      <c r="J18" s="351"/>
      <c r="K18" s="351"/>
      <c r="L18" s="352"/>
      <c r="M18" s="352"/>
      <c r="N18" s="351"/>
      <c r="O18" s="351"/>
      <c r="P18" s="351"/>
      <c r="Q18" s="351"/>
      <c r="R18" s="351"/>
      <c r="S18" s="351"/>
      <c r="T18" s="351"/>
      <c r="U18" s="351"/>
      <c r="V18" s="351"/>
      <c r="W18" s="351"/>
      <c r="X18" s="351"/>
      <c r="Y18" s="351"/>
      <c r="Z18" s="353"/>
      <c r="AA18" s="356"/>
      <c r="AB18" s="351"/>
      <c r="AC18" s="351"/>
      <c r="AD18" s="347"/>
      <c r="AE18" s="347"/>
      <c r="AF18" s="347"/>
      <c r="AG18" s="298" t="s">
        <v>867</v>
      </c>
      <c r="AH18" s="38" t="s">
        <v>868</v>
      </c>
      <c r="AI18" s="354">
        <v>527000</v>
      </c>
      <c r="AJ18" s="298" t="s">
        <v>878</v>
      </c>
      <c r="AK18" s="38" t="s">
        <v>879</v>
      </c>
      <c r="AL18" s="355">
        <v>800000</v>
      </c>
      <c r="AM18" s="298" t="s">
        <v>906</v>
      </c>
      <c r="AN18" s="38" t="s">
        <v>907</v>
      </c>
      <c r="AO18" s="351">
        <v>323000</v>
      </c>
      <c r="AP18" s="351"/>
      <c r="AQ18" s="351"/>
      <c r="AR18" s="351"/>
      <c r="AS18" s="299" t="s">
        <v>869</v>
      </c>
      <c r="AT18" s="351"/>
      <c r="AU18" s="9" t="s">
        <v>912</v>
      </c>
    </row>
    <row r="19" spans="1:47" ht="90">
      <c r="A19" s="347">
        <v>4</v>
      </c>
      <c r="B19" s="286" t="s">
        <v>913</v>
      </c>
      <c r="C19" s="286" t="s">
        <v>914</v>
      </c>
      <c r="D19" s="56" t="s">
        <v>915</v>
      </c>
      <c r="E19" s="9" t="s">
        <v>916</v>
      </c>
      <c r="F19" s="287" t="s">
        <v>917</v>
      </c>
      <c r="G19" s="350">
        <v>283000</v>
      </c>
      <c r="H19" s="356">
        <v>14940</v>
      </c>
      <c r="I19" s="350">
        <v>297940</v>
      </c>
      <c r="J19" s="351"/>
      <c r="K19" s="351"/>
      <c r="L19" s="352"/>
      <c r="M19" s="352"/>
      <c r="N19" s="351"/>
      <c r="O19" s="351"/>
      <c r="P19" s="351"/>
      <c r="Q19" s="351"/>
      <c r="R19" s="351"/>
      <c r="S19" s="351"/>
      <c r="T19" s="351"/>
      <c r="U19" s="351"/>
      <c r="V19" s="351"/>
      <c r="W19" s="351"/>
      <c r="X19" s="351"/>
      <c r="Y19" s="351"/>
      <c r="Z19" s="353"/>
      <c r="AA19" s="356"/>
      <c r="AB19" s="351"/>
      <c r="AC19" s="351"/>
      <c r="AD19" s="347"/>
      <c r="AE19" s="347"/>
      <c r="AF19" s="347"/>
      <c r="AG19" s="347" t="s">
        <v>918</v>
      </c>
      <c r="AH19" s="347" t="s">
        <v>919</v>
      </c>
      <c r="AI19" s="354">
        <v>297940</v>
      </c>
      <c r="AJ19" s="298"/>
      <c r="AK19" s="38"/>
      <c r="AL19" s="355"/>
      <c r="AM19" s="298"/>
      <c r="AN19" s="38"/>
      <c r="AO19" s="351"/>
      <c r="AP19" s="351"/>
      <c r="AQ19" s="351"/>
      <c r="AR19" s="351"/>
      <c r="AS19" s="299" t="s">
        <v>869</v>
      </c>
      <c r="AT19" s="351"/>
      <c r="AU19" s="357" t="s">
        <v>920</v>
      </c>
    </row>
    <row r="20" spans="1:47" ht="60">
      <c r="A20" s="347">
        <v>5</v>
      </c>
      <c r="B20" s="286" t="s">
        <v>913</v>
      </c>
      <c r="C20" s="286" t="s">
        <v>914</v>
      </c>
      <c r="D20" s="56" t="s">
        <v>921</v>
      </c>
      <c r="E20" s="9" t="s">
        <v>922</v>
      </c>
      <c r="F20" s="287" t="s">
        <v>917</v>
      </c>
      <c r="G20" s="356">
        <v>450000</v>
      </c>
      <c r="H20" s="356">
        <v>82867</v>
      </c>
      <c r="I20" s="350">
        <v>532867</v>
      </c>
      <c r="J20" s="351"/>
      <c r="K20" s="351"/>
      <c r="L20" s="352"/>
      <c r="M20" s="352"/>
      <c r="N20" s="351"/>
      <c r="O20" s="351"/>
      <c r="P20" s="351"/>
      <c r="Q20" s="351"/>
      <c r="R20" s="351"/>
      <c r="S20" s="351"/>
      <c r="T20" s="351"/>
      <c r="U20" s="351"/>
      <c r="V20" s="351"/>
      <c r="W20" s="351"/>
      <c r="X20" s="351"/>
      <c r="Y20" s="351"/>
      <c r="Z20" s="353"/>
      <c r="AA20" s="356"/>
      <c r="AB20" s="351"/>
      <c r="AC20" s="351"/>
      <c r="AD20" s="347"/>
      <c r="AE20" s="347"/>
      <c r="AF20" s="347"/>
      <c r="AG20" s="347" t="s">
        <v>918</v>
      </c>
      <c r="AH20" s="347" t="s">
        <v>923</v>
      </c>
      <c r="AI20" s="354">
        <v>300000</v>
      </c>
      <c r="AJ20" s="298" t="s">
        <v>878</v>
      </c>
      <c r="AK20" s="38" t="s">
        <v>923</v>
      </c>
      <c r="AL20" s="355">
        <v>232867</v>
      </c>
      <c r="AM20" s="298"/>
      <c r="AN20" s="38"/>
      <c r="AO20" s="351"/>
      <c r="AP20" s="351"/>
      <c r="AQ20" s="351"/>
      <c r="AR20" s="351"/>
      <c r="AS20" s="299" t="s">
        <v>869</v>
      </c>
      <c r="AT20" s="351"/>
      <c r="AU20" s="357" t="s">
        <v>924</v>
      </c>
    </row>
    <row r="21" spans="1:47" ht="45">
      <c r="A21" s="347">
        <v>6</v>
      </c>
      <c r="B21" s="358" t="s">
        <v>913</v>
      </c>
      <c r="C21" s="56" t="s">
        <v>925</v>
      </c>
      <c r="D21" s="56" t="s">
        <v>926</v>
      </c>
      <c r="E21" s="9" t="s">
        <v>927</v>
      </c>
      <c r="F21" s="287" t="s">
        <v>883</v>
      </c>
      <c r="G21" s="359">
        <v>14728</v>
      </c>
      <c r="H21" s="359">
        <v>81379</v>
      </c>
      <c r="I21" s="359">
        <v>96107</v>
      </c>
      <c r="J21" s="351"/>
      <c r="K21" s="351"/>
      <c r="L21" s="352"/>
      <c r="M21" s="352"/>
      <c r="N21" s="351"/>
      <c r="O21" s="351"/>
      <c r="P21" s="351"/>
      <c r="Q21" s="351"/>
      <c r="R21" s="351"/>
      <c r="S21" s="351"/>
      <c r="T21" s="351"/>
      <c r="U21" s="351"/>
      <c r="V21" s="351"/>
      <c r="W21" s="351"/>
      <c r="X21" s="351"/>
      <c r="Y21" s="351"/>
      <c r="Z21" s="353"/>
      <c r="AA21" s="356"/>
      <c r="AB21" s="351"/>
      <c r="AC21" s="351"/>
      <c r="AD21" s="347"/>
      <c r="AE21" s="347"/>
      <c r="AF21" s="347"/>
      <c r="AG21" s="347" t="s">
        <v>918</v>
      </c>
      <c r="AH21" s="347" t="s">
        <v>919</v>
      </c>
      <c r="AI21" s="354">
        <v>96107</v>
      </c>
      <c r="AJ21" s="298"/>
      <c r="AK21" s="38"/>
      <c r="AL21" s="355"/>
      <c r="AM21" s="298"/>
      <c r="AN21" s="38"/>
      <c r="AO21" s="351"/>
      <c r="AP21" s="351"/>
      <c r="AQ21" s="351"/>
      <c r="AR21" s="351"/>
      <c r="AS21" s="299" t="s">
        <v>869</v>
      </c>
      <c r="AT21" s="351"/>
      <c r="AU21" s="357" t="s">
        <v>928</v>
      </c>
    </row>
    <row r="22" spans="1:47" ht="60">
      <c r="A22" s="347">
        <v>7</v>
      </c>
      <c r="B22" s="358" t="s">
        <v>913</v>
      </c>
      <c r="C22" s="286" t="s">
        <v>914</v>
      </c>
      <c r="D22" s="56" t="s">
        <v>929</v>
      </c>
      <c r="E22" s="9" t="s">
        <v>930</v>
      </c>
      <c r="F22" s="287" t="s">
        <v>931</v>
      </c>
      <c r="G22" s="359">
        <v>1204795</v>
      </c>
      <c r="H22" s="359">
        <v>63410</v>
      </c>
      <c r="I22" s="359">
        <v>1268205</v>
      </c>
      <c r="J22" s="351"/>
      <c r="K22" s="351"/>
      <c r="L22" s="352"/>
      <c r="M22" s="352"/>
      <c r="N22" s="351"/>
      <c r="O22" s="351"/>
      <c r="P22" s="351"/>
      <c r="Q22" s="351"/>
      <c r="R22" s="351"/>
      <c r="S22" s="351"/>
      <c r="T22" s="351"/>
      <c r="U22" s="351"/>
      <c r="V22" s="351"/>
      <c r="W22" s="351"/>
      <c r="X22" s="351"/>
      <c r="Y22" s="351"/>
      <c r="Z22" s="353"/>
      <c r="AA22" s="356"/>
      <c r="AB22" s="351"/>
      <c r="AC22" s="351"/>
      <c r="AD22" s="347"/>
      <c r="AE22" s="347"/>
      <c r="AF22" s="347"/>
      <c r="AI22" s="354"/>
      <c r="AJ22" s="298"/>
      <c r="AK22" s="38"/>
      <c r="AL22" s="355"/>
      <c r="AM22" s="347" t="s">
        <v>906</v>
      </c>
      <c r="AN22" s="347" t="s">
        <v>932</v>
      </c>
      <c r="AO22" s="360">
        <v>1268205</v>
      </c>
      <c r="AP22" s="351"/>
      <c r="AQ22" s="351"/>
      <c r="AR22" s="351"/>
      <c r="AS22" s="299" t="s">
        <v>869</v>
      </c>
      <c r="AT22" s="351"/>
      <c r="AU22" s="357" t="s">
        <v>933</v>
      </c>
    </row>
    <row r="23" spans="1:47">
      <c r="A23" s="347"/>
      <c r="B23" s="358"/>
      <c r="C23" s="56"/>
      <c r="D23" s="56"/>
      <c r="E23" s="9"/>
      <c r="F23" s="287"/>
      <c r="G23" s="359"/>
      <c r="H23" s="359"/>
      <c r="I23" s="359"/>
      <c r="J23" s="351"/>
      <c r="K23" s="351"/>
      <c r="L23" s="352"/>
      <c r="M23" s="352"/>
      <c r="N23" s="351"/>
      <c r="O23" s="351"/>
      <c r="P23" s="351"/>
      <c r="Q23" s="351"/>
      <c r="R23" s="351"/>
      <c r="S23" s="351"/>
      <c r="T23" s="351"/>
      <c r="U23" s="351"/>
      <c r="V23" s="351"/>
      <c r="W23" s="351"/>
      <c r="X23" s="351"/>
      <c r="Y23" s="351"/>
      <c r="Z23" s="353"/>
      <c r="AA23" s="356"/>
      <c r="AB23" s="351"/>
      <c r="AC23" s="351"/>
      <c r="AD23" s="347"/>
      <c r="AE23" s="347"/>
      <c r="AF23" s="347"/>
      <c r="AG23" s="347"/>
      <c r="AH23" s="347"/>
      <c r="AI23" s="354"/>
      <c r="AJ23" s="298"/>
      <c r="AK23" s="38"/>
      <c r="AL23" s="355"/>
      <c r="AM23" s="298"/>
      <c r="AN23" s="38"/>
      <c r="AO23" s="351"/>
      <c r="AP23" s="351"/>
      <c r="AQ23" s="351"/>
      <c r="AR23" s="351"/>
      <c r="AS23" s="299"/>
      <c r="AT23" s="351"/>
      <c r="AU23" s="357"/>
    </row>
    <row r="24" spans="1:47" ht="36.75" customHeight="1">
      <c r="A24" s="361"/>
      <c r="B24" s="362"/>
      <c r="C24" s="362"/>
      <c r="D24" s="363"/>
      <c r="E24" s="364"/>
      <c r="F24" s="364"/>
      <c r="G24" s="365">
        <f>SUM(G16:G19)</f>
        <v>17669580</v>
      </c>
      <c r="H24" s="365">
        <f t="shared" ref="H24:I24" si="1">SUM(H16:H18)</f>
        <v>910634</v>
      </c>
      <c r="I24" s="365">
        <f t="shared" si="1"/>
        <v>18297214</v>
      </c>
      <c r="J24" s="364"/>
      <c r="K24" s="364"/>
      <c r="L24" s="366"/>
      <c r="M24" s="366"/>
      <c r="N24" s="364"/>
      <c r="O24" s="364"/>
      <c r="P24" s="364"/>
      <c r="Q24" s="364"/>
      <c r="R24" s="364"/>
      <c r="S24" s="364"/>
      <c r="T24" s="364"/>
      <c r="U24" s="364"/>
      <c r="V24" s="364"/>
      <c r="W24" s="364"/>
      <c r="X24" s="364"/>
      <c r="Y24" s="364"/>
      <c r="Z24" s="367"/>
      <c r="AA24" s="364"/>
      <c r="AB24" s="364"/>
      <c r="AC24" s="364"/>
      <c r="AD24" s="361"/>
      <c r="AE24" s="361"/>
      <c r="AF24" s="361"/>
      <c r="AG24" s="364"/>
      <c r="AH24" s="364"/>
      <c r="AI24" s="364"/>
      <c r="AJ24" s="364"/>
      <c r="AK24" s="364"/>
      <c r="AL24" s="364"/>
      <c r="AM24" s="364"/>
      <c r="AN24" s="364"/>
      <c r="AO24" s="364"/>
      <c r="AP24" s="364"/>
      <c r="AQ24" s="364"/>
      <c r="AR24" s="364"/>
      <c r="AS24" s="364"/>
      <c r="AT24" s="364"/>
      <c r="AU24" s="364"/>
    </row>
    <row r="25" spans="1:47" ht="60">
      <c r="A25" s="368">
        <v>1</v>
      </c>
      <c r="B25" s="369" t="s">
        <v>718</v>
      </c>
      <c r="C25" s="370" t="s">
        <v>861</v>
      </c>
      <c r="D25" s="371" t="s">
        <v>934</v>
      </c>
      <c r="E25" s="372" t="s">
        <v>935</v>
      </c>
      <c r="F25" s="373" t="s">
        <v>873</v>
      </c>
      <c r="G25" s="374">
        <v>1314465</v>
      </c>
      <c r="H25" s="374">
        <v>69182</v>
      </c>
      <c r="I25" s="375">
        <f>SUM(G25:H25)</f>
        <v>1383647</v>
      </c>
      <c r="J25" s="376"/>
      <c r="K25" s="376"/>
      <c r="L25" s="377"/>
      <c r="M25" s="377"/>
      <c r="N25" s="376"/>
      <c r="O25" s="376"/>
      <c r="P25" s="376"/>
      <c r="Q25" s="376"/>
      <c r="R25" s="376"/>
      <c r="S25" s="376"/>
      <c r="T25" s="376"/>
      <c r="U25" s="376"/>
      <c r="V25" s="376"/>
      <c r="W25" s="376"/>
      <c r="X25" s="376"/>
      <c r="Y25" s="376"/>
      <c r="Z25" s="378"/>
      <c r="AA25" s="376"/>
      <c r="AB25" s="376"/>
      <c r="AC25" s="376"/>
      <c r="AD25" s="368"/>
      <c r="AE25" s="368"/>
      <c r="AF25" s="368"/>
      <c r="AG25" s="376"/>
      <c r="AH25" s="376"/>
      <c r="AI25" s="376"/>
      <c r="AJ25" s="376"/>
      <c r="AK25" s="376"/>
      <c r="AL25" s="376"/>
      <c r="AM25" s="376" t="s">
        <v>174</v>
      </c>
      <c r="AN25" s="376" t="s">
        <v>51</v>
      </c>
      <c r="AO25" s="374">
        <v>1383647</v>
      </c>
      <c r="AP25" s="376"/>
      <c r="AQ25" s="376"/>
      <c r="AR25" s="376"/>
      <c r="AS25" s="379" t="s">
        <v>869</v>
      </c>
      <c r="AT25" s="376"/>
      <c r="AU25" s="376"/>
    </row>
    <row r="26" spans="1:47" ht="18">
      <c r="A26" s="380"/>
      <c r="B26" s="381"/>
      <c r="C26" s="381"/>
      <c r="D26" s="382"/>
      <c r="E26" s="383"/>
      <c r="F26" s="383"/>
      <c r="G26" s="384">
        <f>SUM(G25)</f>
        <v>1314465</v>
      </c>
      <c r="H26" s="384">
        <f t="shared" ref="H26:I26" si="2">SUM(H25)</f>
        <v>69182</v>
      </c>
      <c r="I26" s="384">
        <f t="shared" si="2"/>
        <v>1383647</v>
      </c>
      <c r="J26" s="383"/>
      <c r="K26" s="383"/>
      <c r="L26" s="385"/>
      <c r="M26" s="385"/>
      <c r="N26" s="383"/>
      <c r="O26" s="383"/>
      <c r="P26" s="383"/>
      <c r="Q26" s="383"/>
      <c r="R26" s="383"/>
      <c r="S26" s="383"/>
      <c r="T26" s="383"/>
      <c r="U26" s="383"/>
      <c r="V26" s="383"/>
      <c r="W26" s="383"/>
      <c r="X26" s="383"/>
      <c r="Y26" s="383"/>
      <c r="Z26" s="386"/>
      <c r="AA26" s="383"/>
      <c r="AB26" s="383"/>
      <c r="AC26" s="383"/>
      <c r="AD26" s="380"/>
      <c r="AE26" s="380"/>
      <c r="AF26" s="380"/>
      <c r="AG26" s="383"/>
      <c r="AH26" s="383"/>
      <c r="AI26" s="383"/>
      <c r="AJ26" s="383"/>
      <c r="AK26" s="383"/>
      <c r="AL26" s="383"/>
      <c r="AM26" s="383"/>
      <c r="AN26" s="383"/>
      <c r="AO26" s="383"/>
      <c r="AP26" s="383"/>
      <c r="AQ26" s="383"/>
      <c r="AR26" s="351"/>
      <c r="AS26" s="351"/>
      <c r="AT26" s="351"/>
      <c r="AU26" s="351"/>
    </row>
  </sheetData>
  <mergeCells count="28">
    <mergeCell ref="A6:AU6"/>
    <mergeCell ref="AU2:AU4"/>
    <mergeCell ref="G3:G4"/>
    <mergeCell ref="H3:H4"/>
    <mergeCell ref="I3:I4"/>
    <mergeCell ref="J3:J4"/>
    <mergeCell ref="K3:K4"/>
    <mergeCell ref="L3:N3"/>
    <mergeCell ref="O3:Q3"/>
    <mergeCell ref="R3:T3"/>
    <mergeCell ref="U3:W3"/>
    <mergeCell ref="AG2:AI3"/>
    <mergeCell ref="AJ2:AL3"/>
    <mergeCell ref="AM2:AO3"/>
    <mergeCell ref="AP2:AR3"/>
    <mergeCell ref="AS2:AS4"/>
    <mergeCell ref="AT2:AT4"/>
    <mergeCell ref="A1:AU1"/>
    <mergeCell ref="A2:A4"/>
    <mergeCell ref="B2:B4"/>
    <mergeCell ref="C2:C4"/>
    <mergeCell ref="D2:D4"/>
    <mergeCell ref="E2:E4"/>
    <mergeCell ref="F2:F4"/>
    <mergeCell ref="G2:K2"/>
    <mergeCell ref="AA2:AC3"/>
    <mergeCell ref="AD2:AF3"/>
    <mergeCell ref="X3:Z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8"/>
  <sheetViews>
    <sheetView topLeftCell="D244" workbookViewId="0">
      <selection activeCell="AC233" sqref="AC233:AC247"/>
    </sheetView>
  </sheetViews>
  <sheetFormatPr defaultColWidth="8.85546875" defaultRowHeight="15"/>
  <cols>
    <col min="1" max="1" width="8.85546875" style="459"/>
    <col min="2" max="2" width="25.140625" style="394" customWidth="1"/>
    <col min="3" max="3" width="43.28515625" style="394" customWidth="1"/>
    <col min="4" max="4" width="50.85546875" style="394" customWidth="1"/>
    <col min="5" max="5" width="34.28515625" style="394" customWidth="1"/>
    <col min="6" max="6" width="19.28515625" style="394" customWidth="1"/>
    <col min="7" max="7" width="21" style="394" hidden="1" customWidth="1"/>
    <col min="8" max="9" width="18.28515625" style="394" hidden="1" customWidth="1"/>
    <col min="10" max="10" width="14.140625" style="394" hidden="1" customWidth="1"/>
    <col min="11" max="11" width="11.7109375" style="394" hidden="1" customWidth="1"/>
    <col min="12" max="19" width="14.5703125" style="394" hidden="1" customWidth="1"/>
    <col min="20" max="20" width="6.42578125" style="394" hidden="1" customWidth="1"/>
    <col min="21" max="25" width="14.5703125" style="394" customWidth="1"/>
    <col min="26" max="26" width="21.140625" style="394" customWidth="1"/>
    <col min="27" max="27" width="10.5703125" style="394" customWidth="1"/>
    <col min="28" max="28" width="14.42578125" style="394" customWidth="1"/>
    <col min="29" max="29" width="15.7109375" style="394" customWidth="1"/>
    <col min="30" max="30" width="21.140625" style="394" customWidth="1"/>
    <col min="31" max="31" width="21.85546875" style="394" customWidth="1"/>
    <col min="32" max="32" width="37.7109375" style="394" customWidth="1"/>
    <col min="33" max="16384" width="8.85546875" style="394"/>
  </cols>
  <sheetData>
    <row r="1" spans="1:32" ht="45" customHeight="1">
      <c r="A1" s="392" t="s">
        <v>0</v>
      </c>
      <c r="B1" s="392"/>
      <c r="C1" s="392"/>
      <c r="D1" s="392"/>
      <c r="E1" s="392"/>
      <c r="F1" s="392"/>
      <c r="G1" s="392"/>
      <c r="H1" s="392"/>
      <c r="I1" s="392"/>
      <c r="J1" s="392"/>
      <c r="K1" s="392"/>
      <c r="L1" s="392"/>
      <c r="M1" s="392"/>
      <c r="N1" s="392"/>
      <c r="O1" s="392"/>
      <c r="P1" s="392"/>
      <c r="Q1" s="392"/>
      <c r="R1" s="392"/>
      <c r="S1" s="392"/>
      <c r="T1" s="392"/>
      <c r="U1" s="392"/>
      <c r="V1" s="392"/>
      <c r="W1" s="392"/>
      <c r="X1" s="392"/>
      <c r="Y1" s="392"/>
      <c r="Z1" s="392"/>
      <c r="AA1" s="393"/>
      <c r="AB1" s="393"/>
      <c r="AC1" s="393"/>
      <c r="AD1" s="392"/>
      <c r="AE1" s="392"/>
      <c r="AF1" s="392"/>
    </row>
    <row r="2" spans="1:32" ht="33" customHeight="1">
      <c r="A2" s="834" t="s">
        <v>1</v>
      </c>
      <c r="B2" s="788" t="s">
        <v>2</v>
      </c>
      <c r="C2" s="788" t="s">
        <v>3</v>
      </c>
      <c r="D2" s="788" t="s">
        <v>4</v>
      </c>
      <c r="E2" s="788" t="s">
        <v>5</v>
      </c>
      <c r="F2" s="788" t="s">
        <v>6</v>
      </c>
      <c r="G2" s="777" t="s">
        <v>7</v>
      </c>
      <c r="H2" s="777"/>
      <c r="I2" s="777"/>
      <c r="J2" s="777"/>
      <c r="K2" s="777"/>
      <c r="L2" s="856" t="s">
        <v>9</v>
      </c>
      <c r="M2" s="857"/>
      <c r="N2" s="858"/>
      <c r="O2" s="856" t="s">
        <v>10</v>
      </c>
      <c r="P2" s="857"/>
      <c r="Q2" s="858"/>
      <c r="R2" s="856" t="s">
        <v>11</v>
      </c>
      <c r="S2" s="857"/>
      <c r="T2" s="858"/>
      <c r="U2" s="856" t="s">
        <v>12</v>
      </c>
      <c r="V2" s="857"/>
      <c r="W2" s="858"/>
      <c r="X2" s="856" t="s">
        <v>179</v>
      </c>
      <c r="Y2" s="857"/>
      <c r="Z2" s="858"/>
      <c r="AA2" s="856" t="s">
        <v>180</v>
      </c>
      <c r="AB2" s="857"/>
      <c r="AC2" s="858"/>
      <c r="AD2" s="871" t="s">
        <v>13</v>
      </c>
      <c r="AE2" s="788" t="s">
        <v>14</v>
      </c>
      <c r="AF2" s="818" t="s">
        <v>15</v>
      </c>
    </row>
    <row r="3" spans="1:32" ht="23.25" customHeight="1">
      <c r="A3" s="834"/>
      <c r="B3" s="788"/>
      <c r="C3" s="788"/>
      <c r="D3" s="788"/>
      <c r="E3" s="788"/>
      <c r="F3" s="788"/>
      <c r="G3" s="823" t="s">
        <v>16</v>
      </c>
      <c r="H3" s="823" t="s">
        <v>17</v>
      </c>
      <c r="I3" s="818" t="s">
        <v>18</v>
      </c>
      <c r="J3" s="823" t="s">
        <v>19</v>
      </c>
      <c r="K3" s="823" t="s">
        <v>20</v>
      </c>
      <c r="L3" s="859"/>
      <c r="M3" s="860"/>
      <c r="N3" s="861"/>
      <c r="O3" s="859"/>
      <c r="P3" s="860"/>
      <c r="Q3" s="861"/>
      <c r="R3" s="859"/>
      <c r="S3" s="860"/>
      <c r="T3" s="861"/>
      <c r="U3" s="859"/>
      <c r="V3" s="860"/>
      <c r="W3" s="861"/>
      <c r="X3" s="859"/>
      <c r="Y3" s="860"/>
      <c r="Z3" s="861"/>
      <c r="AA3" s="859"/>
      <c r="AB3" s="860"/>
      <c r="AC3" s="861"/>
      <c r="AD3" s="871"/>
      <c r="AE3" s="788"/>
      <c r="AF3" s="819"/>
    </row>
    <row r="4" spans="1:32" ht="59.25" customHeight="1">
      <c r="A4" s="834"/>
      <c r="B4" s="788"/>
      <c r="C4" s="788"/>
      <c r="D4" s="788"/>
      <c r="E4" s="788"/>
      <c r="F4" s="788"/>
      <c r="G4" s="823"/>
      <c r="H4" s="823"/>
      <c r="I4" s="820"/>
      <c r="J4" s="823"/>
      <c r="K4" s="823"/>
      <c r="L4" s="395" t="s">
        <v>26</v>
      </c>
      <c r="M4" s="395" t="s">
        <v>27</v>
      </c>
      <c r="N4" s="395" t="s">
        <v>28</v>
      </c>
      <c r="O4" s="395" t="s">
        <v>26</v>
      </c>
      <c r="P4" s="395" t="s">
        <v>27</v>
      </c>
      <c r="Q4" s="395" t="s">
        <v>28</v>
      </c>
      <c r="R4" s="395" t="s">
        <v>26</v>
      </c>
      <c r="S4" s="395" t="s">
        <v>27</v>
      </c>
      <c r="T4" s="395" t="s">
        <v>28</v>
      </c>
      <c r="U4" s="395" t="s">
        <v>26</v>
      </c>
      <c r="V4" s="395" t="s">
        <v>27</v>
      </c>
      <c r="W4" s="395" t="s">
        <v>28</v>
      </c>
      <c r="X4" s="395" t="s">
        <v>26</v>
      </c>
      <c r="Y4" s="395" t="s">
        <v>27</v>
      </c>
      <c r="Z4" s="395" t="s">
        <v>28</v>
      </c>
      <c r="AA4" s="395" t="s">
        <v>26</v>
      </c>
      <c r="AB4" s="395" t="s">
        <v>27</v>
      </c>
      <c r="AC4" s="395" t="s">
        <v>28</v>
      </c>
      <c r="AD4" s="871"/>
      <c r="AE4" s="788"/>
      <c r="AF4" s="820"/>
    </row>
    <row r="5" spans="1:32" ht="18" customHeight="1">
      <c r="A5" s="6"/>
      <c r="B5" s="218">
        <v>1</v>
      </c>
      <c r="C5" s="218">
        <v>2</v>
      </c>
      <c r="D5" s="218">
        <v>3</v>
      </c>
      <c r="E5" s="218">
        <v>4</v>
      </c>
      <c r="F5" s="218">
        <v>5</v>
      </c>
      <c r="G5" s="218">
        <v>6.1</v>
      </c>
      <c r="H5" s="218">
        <v>6.2</v>
      </c>
      <c r="I5" s="218"/>
      <c r="J5" s="218">
        <v>6.3</v>
      </c>
      <c r="K5" s="218">
        <v>6.4</v>
      </c>
      <c r="L5" s="219"/>
      <c r="M5" s="219"/>
      <c r="N5" s="219"/>
      <c r="O5" s="219"/>
      <c r="P5" s="219"/>
      <c r="Q5" s="219"/>
      <c r="R5" s="219"/>
      <c r="S5" s="219"/>
      <c r="T5" s="219"/>
      <c r="U5" s="219"/>
      <c r="V5" s="219"/>
      <c r="W5" s="219"/>
      <c r="X5" s="219"/>
      <c r="Y5" s="219"/>
      <c r="Z5" s="218">
        <v>8</v>
      </c>
      <c r="AA5" s="219"/>
      <c r="AB5" s="219"/>
      <c r="AC5" s="218">
        <v>8</v>
      </c>
      <c r="AD5" s="218">
        <v>8</v>
      </c>
      <c r="AE5" s="218">
        <v>9</v>
      </c>
      <c r="AF5" s="218">
        <v>10</v>
      </c>
    </row>
    <row r="6" spans="1:32" ht="22.5" customHeight="1">
      <c r="A6" s="862" t="s">
        <v>936</v>
      </c>
      <c r="B6" s="863"/>
      <c r="C6" s="863"/>
      <c r="D6" s="863"/>
      <c r="E6" s="863"/>
      <c r="F6" s="863"/>
      <c r="G6" s="863"/>
      <c r="H6" s="863"/>
      <c r="I6" s="863"/>
      <c r="J6" s="863"/>
      <c r="K6" s="863"/>
      <c r="L6" s="863"/>
      <c r="M6" s="863"/>
      <c r="N6" s="863"/>
      <c r="O6" s="863"/>
      <c r="P6" s="863"/>
      <c r="Q6" s="863"/>
      <c r="R6" s="863"/>
      <c r="S6" s="863"/>
      <c r="T6" s="863"/>
      <c r="U6" s="863"/>
      <c r="V6" s="863"/>
      <c r="W6" s="863"/>
      <c r="X6" s="863"/>
      <c r="Y6" s="863"/>
      <c r="Z6" s="863"/>
      <c r="AA6" s="863"/>
      <c r="AB6" s="863"/>
      <c r="AC6" s="863"/>
      <c r="AD6" s="863"/>
      <c r="AE6" s="863"/>
      <c r="AF6" s="864"/>
    </row>
    <row r="7" spans="1:32" ht="153.75" customHeight="1">
      <c r="A7" s="33">
        <v>1</v>
      </c>
      <c r="B7" s="33" t="s">
        <v>718</v>
      </c>
      <c r="C7" s="33" t="s">
        <v>937</v>
      </c>
      <c r="D7" s="33" t="s">
        <v>938</v>
      </c>
      <c r="E7" s="33" t="s">
        <v>939</v>
      </c>
      <c r="F7" s="33" t="s">
        <v>940</v>
      </c>
      <c r="G7" s="396">
        <v>1901858</v>
      </c>
      <c r="H7" s="396">
        <v>100098</v>
      </c>
      <c r="I7" s="396">
        <f>G7+H7</f>
        <v>2001956</v>
      </c>
      <c r="J7" s="396"/>
      <c r="K7" s="396"/>
      <c r="L7" s="396" t="s">
        <v>50</v>
      </c>
      <c r="M7" s="396" t="s">
        <v>51</v>
      </c>
      <c r="N7" s="397">
        <v>2001956</v>
      </c>
      <c r="O7" s="398"/>
      <c r="P7" s="398"/>
      <c r="Q7" s="398"/>
      <c r="R7" s="398"/>
      <c r="S7" s="398"/>
      <c r="T7" s="398"/>
      <c r="U7" s="398"/>
      <c r="V7" s="398"/>
      <c r="W7" s="399"/>
      <c r="X7" s="398"/>
      <c r="Y7" s="398"/>
      <c r="Z7" s="396"/>
      <c r="AA7" s="393"/>
      <c r="AB7" s="393"/>
      <c r="AC7" s="393"/>
      <c r="AD7" s="396" t="s">
        <v>941</v>
      </c>
      <c r="AE7" s="396"/>
      <c r="AF7" s="396" t="s">
        <v>942</v>
      </c>
    </row>
    <row r="8" spans="1:32" ht="144" customHeight="1">
      <c r="A8" s="33">
        <v>2</v>
      </c>
      <c r="B8" s="33" t="s">
        <v>718</v>
      </c>
      <c r="C8" s="33" t="s">
        <v>937</v>
      </c>
      <c r="D8" s="33" t="s">
        <v>943</v>
      </c>
      <c r="E8" s="33" t="s">
        <v>944</v>
      </c>
      <c r="F8" s="33" t="s">
        <v>940</v>
      </c>
      <c r="G8" s="396">
        <v>331202</v>
      </c>
      <c r="H8" s="396">
        <v>17432</v>
      </c>
      <c r="I8" s="396">
        <f t="shared" ref="I8:I25" si="0">G8+H8</f>
        <v>348634</v>
      </c>
      <c r="J8" s="400"/>
      <c r="K8" s="400"/>
      <c r="L8" s="396" t="s">
        <v>50</v>
      </c>
      <c r="M8" s="396" t="s">
        <v>51</v>
      </c>
      <c r="N8" s="397">
        <v>348634</v>
      </c>
      <c r="O8" s="398"/>
      <c r="P8" s="398"/>
      <c r="Q8" s="398"/>
      <c r="R8" s="398"/>
      <c r="S8" s="398"/>
      <c r="T8" s="398"/>
      <c r="U8" s="398"/>
      <c r="V8" s="398"/>
      <c r="W8" s="399"/>
      <c r="X8" s="398"/>
      <c r="Y8" s="398"/>
      <c r="Z8" s="396"/>
      <c r="AA8" s="393"/>
      <c r="AB8" s="393"/>
      <c r="AC8" s="393"/>
      <c r="AD8" s="396" t="s">
        <v>941</v>
      </c>
      <c r="AE8" s="33"/>
      <c r="AF8" s="401" t="s">
        <v>945</v>
      </c>
    </row>
    <row r="9" spans="1:32" ht="156" customHeight="1">
      <c r="A9" s="33">
        <v>3</v>
      </c>
      <c r="B9" s="33" t="s">
        <v>718</v>
      </c>
      <c r="C9" s="33" t="s">
        <v>937</v>
      </c>
      <c r="D9" s="33" t="s">
        <v>946</v>
      </c>
      <c r="E9" s="33" t="s">
        <v>944</v>
      </c>
      <c r="F9" s="33" t="s">
        <v>940</v>
      </c>
      <c r="G9" s="396">
        <v>1274758</v>
      </c>
      <c r="H9" s="396">
        <v>67092</v>
      </c>
      <c r="I9" s="396">
        <f t="shared" si="0"/>
        <v>1341850</v>
      </c>
      <c r="J9" s="400"/>
      <c r="K9" s="400"/>
      <c r="L9" s="396" t="s">
        <v>50</v>
      </c>
      <c r="M9" s="396" t="s">
        <v>51</v>
      </c>
      <c r="N9" s="397">
        <v>1341850</v>
      </c>
      <c r="O9" s="398"/>
      <c r="P9" s="398"/>
      <c r="Q9" s="398"/>
      <c r="R9" s="398"/>
      <c r="S9" s="398"/>
      <c r="T9" s="398"/>
      <c r="U9" s="398"/>
      <c r="V9" s="398"/>
      <c r="W9" s="399"/>
      <c r="X9" s="398"/>
      <c r="Y9" s="398"/>
      <c r="Z9" s="396"/>
      <c r="AA9" s="393"/>
      <c r="AB9" s="393"/>
      <c r="AC9" s="393"/>
      <c r="AD9" s="396" t="s">
        <v>941</v>
      </c>
      <c r="AE9" s="33"/>
      <c r="AF9" s="402" t="s">
        <v>947</v>
      </c>
    </row>
    <row r="10" spans="1:32" ht="171.75" customHeight="1">
      <c r="A10" s="33">
        <v>4</v>
      </c>
      <c r="B10" s="33" t="s">
        <v>718</v>
      </c>
      <c r="C10" s="33" t="s">
        <v>937</v>
      </c>
      <c r="D10" s="33" t="s">
        <v>948</v>
      </c>
      <c r="E10" s="33" t="s">
        <v>944</v>
      </c>
      <c r="F10" s="33" t="s">
        <v>940</v>
      </c>
      <c r="G10" s="396">
        <v>621021</v>
      </c>
      <c r="H10" s="396">
        <v>32685</v>
      </c>
      <c r="I10" s="396">
        <f t="shared" si="0"/>
        <v>653706</v>
      </c>
      <c r="J10" s="400"/>
      <c r="K10" s="400"/>
      <c r="L10" s="396" t="s">
        <v>50</v>
      </c>
      <c r="M10" s="396" t="s">
        <v>51</v>
      </c>
      <c r="N10" s="397">
        <v>653706</v>
      </c>
      <c r="O10" s="398"/>
      <c r="P10" s="398"/>
      <c r="Q10" s="398"/>
      <c r="R10" s="398"/>
      <c r="S10" s="398"/>
      <c r="T10" s="398"/>
      <c r="U10" s="398"/>
      <c r="V10" s="398"/>
      <c r="W10" s="399"/>
      <c r="X10" s="398"/>
      <c r="Y10" s="398"/>
      <c r="Z10" s="396"/>
      <c r="AA10" s="393"/>
      <c r="AB10" s="393"/>
      <c r="AC10" s="393"/>
      <c r="AD10" s="396" t="s">
        <v>941</v>
      </c>
      <c r="AE10" s="33"/>
      <c r="AF10" s="402" t="s">
        <v>949</v>
      </c>
    </row>
    <row r="11" spans="1:32" ht="144.75" customHeight="1">
      <c r="A11" s="33">
        <v>5</v>
      </c>
      <c r="B11" s="33" t="s">
        <v>718</v>
      </c>
      <c r="C11" s="33" t="s">
        <v>937</v>
      </c>
      <c r="D11" s="33" t="s">
        <v>950</v>
      </c>
      <c r="E11" s="33" t="s">
        <v>944</v>
      </c>
      <c r="F11" s="33" t="s">
        <v>940</v>
      </c>
      <c r="G11" s="396">
        <v>696791</v>
      </c>
      <c r="H11" s="396">
        <v>36673</v>
      </c>
      <c r="I11" s="396">
        <f t="shared" si="0"/>
        <v>733464</v>
      </c>
      <c r="J11" s="400"/>
      <c r="K11" s="400"/>
      <c r="L11" s="396" t="s">
        <v>50</v>
      </c>
      <c r="M11" s="396" t="s">
        <v>51</v>
      </c>
      <c r="N11" s="397">
        <v>733464</v>
      </c>
      <c r="O11" s="398"/>
      <c r="P11" s="398"/>
      <c r="Q11" s="398"/>
      <c r="R11" s="398"/>
      <c r="S11" s="398"/>
      <c r="T11" s="398"/>
      <c r="U11" s="398"/>
      <c r="V11" s="398"/>
      <c r="W11" s="399"/>
      <c r="X11" s="398"/>
      <c r="Y11" s="398"/>
      <c r="Z11" s="396"/>
      <c r="AA11" s="393"/>
      <c r="AB11" s="393"/>
      <c r="AC11" s="393"/>
      <c r="AD11" s="396" t="s">
        <v>941</v>
      </c>
      <c r="AE11" s="33"/>
      <c r="AF11" s="402" t="s">
        <v>951</v>
      </c>
    </row>
    <row r="12" spans="1:32" ht="91.5" customHeight="1">
      <c r="A12" s="33">
        <v>6</v>
      </c>
      <c r="B12" s="33" t="s">
        <v>718</v>
      </c>
      <c r="C12" s="33" t="s">
        <v>952</v>
      </c>
      <c r="D12" s="33" t="s">
        <v>953</v>
      </c>
      <c r="E12" s="33" t="s">
        <v>954</v>
      </c>
      <c r="F12" s="33" t="s">
        <v>940</v>
      </c>
      <c r="G12" s="396">
        <v>440106</v>
      </c>
      <c r="H12" s="396">
        <v>23163</v>
      </c>
      <c r="I12" s="396">
        <f t="shared" si="0"/>
        <v>463269</v>
      </c>
      <c r="J12" s="400"/>
      <c r="K12" s="400"/>
      <c r="L12" s="396" t="s">
        <v>50</v>
      </c>
      <c r="M12" s="396" t="s">
        <v>51</v>
      </c>
      <c r="N12" s="397">
        <v>463269</v>
      </c>
      <c r="O12" s="398"/>
      <c r="P12" s="398"/>
      <c r="Q12" s="398"/>
      <c r="R12" s="398"/>
      <c r="S12" s="398"/>
      <c r="T12" s="398"/>
      <c r="U12" s="398"/>
      <c r="V12" s="398"/>
      <c r="W12" s="399"/>
      <c r="X12" s="398"/>
      <c r="Y12" s="398"/>
      <c r="Z12" s="396"/>
      <c r="AA12" s="393"/>
      <c r="AB12" s="393"/>
      <c r="AC12" s="393"/>
      <c r="AD12" s="396" t="s">
        <v>941</v>
      </c>
      <c r="AE12" s="33"/>
      <c r="AF12" s="33" t="s">
        <v>955</v>
      </c>
    </row>
    <row r="13" spans="1:32" ht="91.5" customHeight="1">
      <c r="A13" s="33">
        <v>7</v>
      </c>
      <c r="B13" s="33" t="s">
        <v>956</v>
      </c>
      <c r="C13" s="33" t="s">
        <v>937</v>
      </c>
      <c r="D13" s="33" t="s">
        <v>957</v>
      </c>
      <c r="E13" s="33" t="s">
        <v>958</v>
      </c>
      <c r="F13" s="33" t="s">
        <v>940</v>
      </c>
      <c r="G13" s="396">
        <v>88508</v>
      </c>
      <c r="H13" s="396">
        <v>4658</v>
      </c>
      <c r="I13" s="396">
        <f t="shared" si="0"/>
        <v>93166</v>
      </c>
      <c r="J13" s="400"/>
      <c r="K13" s="400"/>
      <c r="L13" s="396" t="s">
        <v>50</v>
      </c>
      <c r="M13" s="396" t="s">
        <v>51</v>
      </c>
      <c r="N13" s="397">
        <v>93166</v>
      </c>
      <c r="O13" s="398"/>
      <c r="P13" s="398"/>
      <c r="Q13" s="398"/>
      <c r="R13" s="398"/>
      <c r="S13" s="398"/>
      <c r="T13" s="398"/>
      <c r="U13" s="398"/>
      <c r="V13" s="398"/>
      <c r="W13" s="399"/>
      <c r="X13" s="398"/>
      <c r="Y13" s="398"/>
      <c r="Z13" s="396"/>
      <c r="AA13" s="393"/>
      <c r="AB13" s="393"/>
      <c r="AC13" s="393"/>
      <c r="AD13" s="396" t="s">
        <v>941</v>
      </c>
      <c r="AE13" s="33"/>
      <c r="AF13" s="402" t="s">
        <v>959</v>
      </c>
    </row>
    <row r="14" spans="1:32" ht="147.75" customHeight="1">
      <c r="A14" s="33">
        <v>8</v>
      </c>
      <c r="B14" s="33" t="s">
        <v>718</v>
      </c>
      <c r="C14" s="33" t="s">
        <v>937</v>
      </c>
      <c r="D14" s="33" t="s">
        <v>960</v>
      </c>
      <c r="E14" s="33" t="s">
        <v>961</v>
      </c>
      <c r="F14" s="33" t="s">
        <v>940</v>
      </c>
      <c r="G14" s="396">
        <v>241971</v>
      </c>
      <c r="H14" s="396">
        <v>12735</v>
      </c>
      <c r="I14" s="396">
        <f t="shared" si="0"/>
        <v>254706</v>
      </c>
      <c r="J14" s="400"/>
      <c r="K14" s="400"/>
      <c r="L14" s="396" t="s">
        <v>50</v>
      </c>
      <c r="M14" s="396" t="s">
        <v>51</v>
      </c>
      <c r="N14" s="397">
        <v>254706</v>
      </c>
      <c r="O14" s="398"/>
      <c r="P14" s="398"/>
      <c r="Q14" s="398"/>
      <c r="R14" s="398"/>
      <c r="S14" s="398"/>
      <c r="T14" s="398"/>
      <c r="U14" s="398"/>
      <c r="V14" s="398"/>
      <c r="W14" s="399"/>
      <c r="X14" s="398"/>
      <c r="Y14" s="398"/>
      <c r="Z14" s="396"/>
      <c r="AA14" s="393"/>
      <c r="AB14" s="393"/>
      <c r="AC14" s="393"/>
      <c r="AD14" s="396" t="s">
        <v>941</v>
      </c>
      <c r="AE14" s="33"/>
      <c r="AF14" s="402" t="s">
        <v>962</v>
      </c>
    </row>
    <row r="15" spans="1:32" ht="91.5" customHeight="1">
      <c r="A15" s="33">
        <v>9</v>
      </c>
      <c r="B15" s="33" t="s">
        <v>956</v>
      </c>
      <c r="C15" s="33" t="s">
        <v>937</v>
      </c>
      <c r="D15" s="33" t="s">
        <v>963</v>
      </c>
      <c r="E15" s="33" t="s">
        <v>958</v>
      </c>
      <c r="F15" s="33" t="s">
        <v>940</v>
      </c>
      <c r="G15" s="396">
        <v>93944</v>
      </c>
      <c r="H15" s="396">
        <v>4944</v>
      </c>
      <c r="I15" s="396">
        <f t="shared" si="0"/>
        <v>98888</v>
      </c>
      <c r="J15" s="400"/>
      <c r="K15" s="400"/>
      <c r="L15" s="396" t="s">
        <v>50</v>
      </c>
      <c r="M15" s="396" t="s">
        <v>51</v>
      </c>
      <c r="N15" s="397">
        <v>98888</v>
      </c>
      <c r="O15" s="398"/>
      <c r="P15" s="398"/>
      <c r="Q15" s="398"/>
      <c r="R15" s="398"/>
      <c r="S15" s="398"/>
      <c r="T15" s="398"/>
      <c r="U15" s="398"/>
      <c r="V15" s="398"/>
      <c r="W15" s="399"/>
      <c r="X15" s="398"/>
      <c r="Y15" s="398"/>
      <c r="Z15" s="396"/>
      <c r="AA15" s="393"/>
      <c r="AB15" s="393"/>
      <c r="AC15" s="393"/>
      <c r="AD15" s="396" t="s">
        <v>941</v>
      </c>
      <c r="AE15" s="33"/>
      <c r="AF15" s="402" t="s">
        <v>964</v>
      </c>
    </row>
    <row r="16" spans="1:32" ht="130.5" customHeight="1">
      <c r="A16" s="33">
        <v>10</v>
      </c>
      <c r="B16" s="33" t="s">
        <v>718</v>
      </c>
      <c r="C16" s="33" t="s">
        <v>937</v>
      </c>
      <c r="D16" s="33" t="s">
        <v>965</v>
      </c>
      <c r="E16" s="33" t="s">
        <v>961</v>
      </c>
      <c r="F16" s="33" t="s">
        <v>940</v>
      </c>
      <c r="G16" s="396">
        <v>98054</v>
      </c>
      <c r="H16" s="396">
        <v>5161</v>
      </c>
      <c r="I16" s="396">
        <f t="shared" si="0"/>
        <v>103215</v>
      </c>
      <c r="J16" s="400"/>
      <c r="K16" s="400"/>
      <c r="L16" s="396" t="s">
        <v>50</v>
      </c>
      <c r="M16" s="396" t="s">
        <v>51</v>
      </c>
      <c r="N16" s="397">
        <v>103215</v>
      </c>
      <c r="O16" s="398"/>
      <c r="P16" s="398"/>
      <c r="Q16" s="398"/>
      <c r="R16" s="398"/>
      <c r="S16" s="398"/>
      <c r="T16" s="398"/>
      <c r="U16" s="398"/>
      <c r="V16" s="398"/>
      <c r="W16" s="399"/>
      <c r="X16" s="398"/>
      <c r="Y16" s="398"/>
      <c r="Z16" s="396"/>
      <c r="AA16" s="393"/>
      <c r="AB16" s="393"/>
      <c r="AC16" s="393"/>
      <c r="AD16" s="396" t="s">
        <v>941</v>
      </c>
      <c r="AE16" s="33"/>
      <c r="AF16" s="402" t="s">
        <v>966</v>
      </c>
    </row>
    <row r="17" spans="1:32" ht="141.75" customHeight="1">
      <c r="A17" s="33">
        <v>11</v>
      </c>
      <c r="B17" s="33" t="s">
        <v>718</v>
      </c>
      <c r="C17" s="33" t="s">
        <v>937</v>
      </c>
      <c r="D17" s="33" t="s">
        <v>967</v>
      </c>
      <c r="E17" s="33" t="s">
        <v>961</v>
      </c>
      <c r="F17" s="33" t="s">
        <v>940</v>
      </c>
      <c r="G17" s="396">
        <v>82289</v>
      </c>
      <c r="H17" s="396">
        <v>4331</v>
      </c>
      <c r="I17" s="396">
        <f t="shared" si="0"/>
        <v>86620</v>
      </c>
      <c r="J17" s="400"/>
      <c r="K17" s="400"/>
      <c r="L17" s="396" t="s">
        <v>50</v>
      </c>
      <c r="M17" s="396" t="s">
        <v>51</v>
      </c>
      <c r="N17" s="397">
        <v>86620</v>
      </c>
      <c r="O17" s="398"/>
      <c r="P17" s="398"/>
      <c r="Q17" s="398"/>
      <c r="R17" s="398"/>
      <c r="S17" s="398"/>
      <c r="T17" s="398"/>
      <c r="U17" s="398"/>
      <c r="V17" s="398"/>
      <c r="W17" s="399"/>
      <c r="X17" s="398"/>
      <c r="Y17" s="398"/>
      <c r="Z17" s="396"/>
      <c r="AA17" s="393"/>
      <c r="AB17" s="393"/>
      <c r="AC17" s="393"/>
      <c r="AD17" s="396" t="s">
        <v>941</v>
      </c>
      <c r="AE17" s="33"/>
      <c r="AF17" s="402" t="s">
        <v>968</v>
      </c>
    </row>
    <row r="18" spans="1:32" ht="91.5" customHeight="1">
      <c r="A18" s="33">
        <v>12</v>
      </c>
      <c r="B18" s="33" t="s">
        <v>956</v>
      </c>
      <c r="C18" s="33" t="s">
        <v>937</v>
      </c>
      <c r="D18" s="33" t="s">
        <v>969</v>
      </c>
      <c r="E18" s="33" t="s">
        <v>958</v>
      </c>
      <c r="F18" s="33" t="s">
        <v>940</v>
      </c>
      <c r="G18" s="396">
        <v>129965</v>
      </c>
      <c r="H18" s="396">
        <v>6840</v>
      </c>
      <c r="I18" s="396">
        <f t="shared" si="0"/>
        <v>136805</v>
      </c>
      <c r="J18" s="400"/>
      <c r="K18" s="400"/>
      <c r="L18" s="396" t="s">
        <v>50</v>
      </c>
      <c r="M18" s="396" t="s">
        <v>51</v>
      </c>
      <c r="N18" s="397">
        <v>136805</v>
      </c>
      <c r="O18" s="398"/>
      <c r="P18" s="398"/>
      <c r="Q18" s="398"/>
      <c r="R18" s="398"/>
      <c r="S18" s="398"/>
      <c r="T18" s="398"/>
      <c r="U18" s="398"/>
      <c r="V18" s="398"/>
      <c r="W18" s="399"/>
      <c r="X18" s="398"/>
      <c r="Y18" s="398"/>
      <c r="Z18" s="396"/>
      <c r="AA18" s="393"/>
      <c r="AB18" s="393"/>
      <c r="AC18" s="393"/>
      <c r="AD18" s="396" t="s">
        <v>941</v>
      </c>
      <c r="AE18" s="33"/>
      <c r="AF18" s="402" t="s">
        <v>970</v>
      </c>
    </row>
    <row r="19" spans="1:32" ht="91.5" customHeight="1">
      <c r="A19" s="33">
        <v>13</v>
      </c>
      <c r="B19" s="33" t="s">
        <v>956</v>
      </c>
      <c r="C19" s="33" t="s">
        <v>937</v>
      </c>
      <c r="D19" s="33" t="s">
        <v>971</v>
      </c>
      <c r="E19" s="33" t="s">
        <v>958</v>
      </c>
      <c r="F19" s="33" t="s">
        <v>940</v>
      </c>
      <c r="G19" s="396">
        <v>126800</v>
      </c>
      <c r="H19" s="396">
        <v>6674</v>
      </c>
      <c r="I19" s="396">
        <f t="shared" si="0"/>
        <v>133474</v>
      </c>
      <c r="J19" s="400"/>
      <c r="K19" s="400"/>
      <c r="L19" s="396" t="s">
        <v>50</v>
      </c>
      <c r="M19" s="396" t="s">
        <v>51</v>
      </c>
      <c r="N19" s="397">
        <v>133474</v>
      </c>
      <c r="O19" s="398"/>
      <c r="P19" s="398"/>
      <c r="Q19" s="398"/>
      <c r="R19" s="398"/>
      <c r="S19" s="398"/>
      <c r="T19" s="398"/>
      <c r="U19" s="398"/>
      <c r="V19" s="398"/>
      <c r="W19" s="399"/>
      <c r="X19" s="398"/>
      <c r="Y19" s="398"/>
      <c r="Z19" s="396"/>
      <c r="AA19" s="393"/>
      <c r="AB19" s="393"/>
      <c r="AC19" s="393"/>
      <c r="AD19" s="396" t="s">
        <v>941</v>
      </c>
      <c r="AE19" s="33"/>
      <c r="AF19" s="402" t="s">
        <v>972</v>
      </c>
    </row>
    <row r="20" spans="1:32" ht="91.5" customHeight="1">
      <c r="A20" s="33">
        <v>14</v>
      </c>
      <c r="B20" s="33" t="s">
        <v>956</v>
      </c>
      <c r="C20" s="33" t="s">
        <v>937</v>
      </c>
      <c r="D20" s="33" t="s">
        <v>973</v>
      </c>
      <c r="E20" s="33" t="s">
        <v>958</v>
      </c>
      <c r="F20" s="33" t="s">
        <v>940</v>
      </c>
      <c r="G20" s="396">
        <v>93508</v>
      </c>
      <c r="H20" s="396">
        <v>4921</v>
      </c>
      <c r="I20" s="396">
        <f t="shared" si="0"/>
        <v>98429</v>
      </c>
      <c r="J20" s="400"/>
      <c r="K20" s="400"/>
      <c r="L20" s="396" t="s">
        <v>50</v>
      </c>
      <c r="M20" s="396" t="s">
        <v>51</v>
      </c>
      <c r="N20" s="397">
        <v>98429</v>
      </c>
      <c r="O20" s="398"/>
      <c r="P20" s="398"/>
      <c r="Q20" s="398"/>
      <c r="R20" s="398"/>
      <c r="S20" s="398"/>
      <c r="T20" s="398"/>
      <c r="U20" s="398"/>
      <c r="V20" s="398"/>
      <c r="W20" s="399"/>
      <c r="X20" s="398"/>
      <c r="Y20" s="398"/>
      <c r="Z20" s="396"/>
      <c r="AA20" s="393"/>
      <c r="AB20" s="393"/>
      <c r="AC20" s="393"/>
      <c r="AD20" s="396" t="s">
        <v>941</v>
      </c>
      <c r="AE20" s="33"/>
      <c r="AF20" s="402" t="s">
        <v>959</v>
      </c>
    </row>
    <row r="21" spans="1:32" ht="91.5" customHeight="1">
      <c r="A21" s="33">
        <v>15</v>
      </c>
      <c r="B21" s="33" t="s">
        <v>956</v>
      </c>
      <c r="C21" s="33" t="s">
        <v>937</v>
      </c>
      <c r="D21" s="33" t="s">
        <v>974</v>
      </c>
      <c r="E21" s="33" t="s">
        <v>958</v>
      </c>
      <c r="F21" s="33" t="s">
        <v>940</v>
      </c>
      <c r="G21" s="396">
        <v>99653</v>
      </c>
      <c r="H21" s="396">
        <v>5245</v>
      </c>
      <c r="I21" s="396">
        <f t="shared" si="0"/>
        <v>104898</v>
      </c>
      <c r="J21" s="400"/>
      <c r="K21" s="400"/>
      <c r="L21" s="396" t="s">
        <v>50</v>
      </c>
      <c r="M21" s="396" t="s">
        <v>51</v>
      </c>
      <c r="N21" s="397">
        <v>104898</v>
      </c>
      <c r="O21" s="398"/>
      <c r="P21" s="398"/>
      <c r="Q21" s="398"/>
      <c r="R21" s="398"/>
      <c r="S21" s="398"/>
      <c r="T21" s="398"/>
      <c r="U21" s="398"/>
      <c r="V21" s="398"/>
      <c r="W21" s="399"/>
      <c r="X21" s="398"/>
      <c r="Y21" s="398"/>
      <c r="Z21" s="396"/>
      <c r="AA21" s="393"/>
      <c r="AB21" s="393"/>
      <c r="AC21" s="393"/>
      <c r="AD21" s="396" t="s">
        <v>941</v>
      </c>
      <c r="AE21" s="33"/>
      <c r="AF21" s="402" t="s">
        <v>975</v>
      </c>
    </row>
    <row r="22" spans="1:32" ht="151.5" customHeight="1">
      <c r="A22" s="33">
        <v>16</v>
      </c>
      <c r="B22" s="33" t="s">
        <v>718</v>
      </c>
      <c r="C22" s="33" t="s">
        <v>937</v>
      </c>
      <c r="D22" s="33" t="s">
        <v>976</v>
      </c>
      <c r="E22" s="33" t="s">
        <v>977</v>
      </c>
      <c r="F22" s="33" t="s">
        <v>940</v>
      </c>
      <c r="G22" s="396">
        <v>159273</v>
      </c>
      <c r="H22" s="396">
        <v>8383</v>
      </c>
      <c r="I22" s="396">
        <f t="shared" si="0"/>
        <v>167656</v>
      </c>
      <c r="J22" s="400"/>
      <c r="K22" s="400"/>
      <c r="L22" s="396" t="s">
        <v>50</v>
      </c>
      <c r="M22" s="396" t="s">
        <v>51</v>
      </c>
      <c r="N22" s="397">
        <v>167656</v>
      </c>
      <c r="O22" s="398"/>
      <c r="P22" s="398"/>
      <c r="Q22" s="398"/>
      <c r="R22" s="398"/>
      <c r="S22" s="398"/>
      <c r="T22" s="398"/>
      <c r="U22" s="398"/>
      <c r="V22" s="398"/>
      <c r="W22" s="399"/>
      <c r="X22" s="398"/>
      <c r="Y22" s="398"/>
      <c r="Z22" s="396"/>
      <c r="AA22" s="393"/>
      <c r="AB22" s="393"/>
      <c r="AC22" s="393"/>
      <c r="AD22" s="396" t="s">
        <v>941</v>
      </c>
      <c r="AE22" s="33"/>
      <c r="AF22" s="402" t="s">
        <v>968</v>
      </c>
    </row>
    <row r="23" spans="1:32" ht="111" customHeight="1">
      <c r="A23" s="33">
        <v>17</v>
      </c>
      <c r="B23" s="33" t="s">
        <v>956</v>
      </c>
      <c r="C23" s="33" t="s">
        <v>937</v>
      </c>
      <c r="D23" s="33" t="s">
        <v>978</v>
      </c>
      <c r="E23" s="33" t="s">
        <v>958</v>
      </c>
      <c r="F23" s="33" t="s">
        <v>940</v>
      </c>
      <c r="G23" s="396">
        <v>56834</v>
      </c>
      <c r="H23" s="396">
        <v>2991</v>
      </c>
      <c r="I23" s="396">
        <f t="shared" si="0"/>
        <v>59825</v>
      </c>
      <c r="J23" s="400"/>
      <c r="K23" s="400"/>
      <c r="L23" s="396" t="s">
        <v>50</v>
      </c>
      <c r="M23" s="396" t="s">
        <v>51</v>
      </c>
      <c r="N23" s="397">
        <v>59825</v>
      </c>
      <c r="O23" s="398"/>
      <c r="P23" s="398"/>
      <c r="Q23" s="398"/>
      <c r="R23" s="398"/>
      <c r="S23" s="398"/>
      <c r="T23" s="398"/>
      <c r="U23" s="398"/>
      <c r="V23" s="398"/>
      <c r="W23" s="399"/>
      <c r="X23" s="398"/>
      <c r="Y23" s="398"/>
      <c r="Z23" s="396"/>
      <c r="AA23" s="393"/>
      <c r="AB23" s="393"/>
      <c r="AC23" s="393"/>
      <c r="AD23" s="396" t="s">
        <v>941</v>
      </c>
      <c r="AE23" s="33"/>
      <c r="AF23" s="402" t="s">
        <v>979</v>
      </c>
    </row>
    <row r="24" spans="1:32" ht="91.5" customHeight="1">
      <c r="A24" s="33">
        <v>18</v>
      </c>
      <c r="B24" s="33" t="s">
        <v>956</v>
      </c>
      <c r="C24" s="33" t="s">
        <v>937</v>
      </c>
      <c r="D24" s="33" t="s">
        <v>980</v>
      </c>
      <c r="E24" s="33" t="s">
        <v>958</v>
      </c>
      <c r="F24" s="33" t="s">
        <v>940</v>
      </c>
      <c r="G24" s="396">
        <v>448503</v>
      </c>
      <c r="H24" s="396">
        <v>23605</v>
      </c>
      <c r="I24" s="396">
        <f t="shared" si="0"/>
        <v>472108</v>
      </c>
      <c r="J24" s="400"/>
      <c r="K24" s="400"/>
      <c r="L24" s="396" t="s">
        <v>50</v>
      </c>
      <c r="M24" s="396" t="s">
        <v>51</v>
      </c>
      <c r="N24" s="397">
        <v>472108</v>
      </c>
      <c r="O24" s="398"/>
      <c r="P24" s="398"/>
      <c r="Q24" s="398"/>
      <c r="R24" s="398"/>
      <c r="S24" s="398"/>
      <c r="T24" s="398"/>
      <c r="U24" s="398"/>
      <c r="V24" s="398"/>
      <c r="W24" s="399"/>
      <c r="X24" s="398"/>
      <c r="Y24" s="398"/>
      <c r="Z24" s="396"/>
      <c r="AA24" s="393"/>
      <c r="AB24" s="393"/>
      <c r="AC24" s="393"/>
      <c r="AD24" s="396" t="s">
        <v>941</v>
      </c>
      <c r="AE24" s="33"/>
      <c r="AF24" s="402" t="s">
        <v>981</v>
      </c>
    </row>
    <row r="25" spans="1:32" ht="91.5" customHeight="1">
      <c r="A25" s="33">
        <v>19</v>
      </c>
      <c r="B25" s="33" t="s">
        <v>718</v>
      </c>
      <c r="C25" s="33" t="s">
        <v>952</v>
      </c>
      <c r="D25" s="33" t="s">
        <v>982</v>
      </c>
      <c r="E25" s="33" t="s">
        <v>983</v>
      </c>
      <c r="F25" s="33" t="s">
        <v>940</v>
      </c>
      <c r="G25" s="396">
        <v>68382</v>
      </c>
      <c r="H25" s="396">
        <v>3599</v>
      </c>
      <c r="I25" s="396">
        <f t="shared" si="0"/>
        <v>71981</v>
      </c>
      <c r="J25" s="400"/>
      <c r="K25" s="400"/>
      <c r="L25" s="396" t="s">
        <v>50</v>
      </c>
      <c r="M25" s="396" t="s">
        <v>51</v>
      </c>
      <c r="N25" s="397">
        <v>71981</v>
      </c>
      <c r="O25" s="398"/>
      <c r="P25" s="398"/>
      <c r="Q25" s="398"/>
      <c r="R25" s="398"/>
      <c r="S25" s="398"/>
      <c r="T25" s="398"/>
      <c r="U25" s="398"/>
      <c r="V25" s="398"/>
      <c r="W25" s="399"/>
      <c r="X25" s="398"/>
      <c r="Y25" s="398"/>
      <c r="Z25" s="396"/>
      <c r="AA25" s="393"/>
      <c r="AB25" s="393"/>
      <c r="AC25" s="393"/>
      <c r="AD25" s="396" t="s">
        <v>941</v>
      </c>
      <c r="AE25" s="33"/>
      <c r="AF25" s="403" t="s">
        <v>984</v>
      </c>
    </row>
    <row r="26" spans="1:32" ht="72" customHeight="1">
      <c r="A26" s="111"/>
      <c r="B26" s="111"/>
      <c r="C26" s="111"/>
      <c r="D26" s="111"/>
      <c r="E26" s="111"/>
      <c r="F26" s="111"/>
      <c r="G26" s="404">
        <f>SUM(G7:G25)</f>
        <v>7053420</v>
      </c>
      <c r="H26" s="404">
        <f t="shared" ref="H26:I26" si="1">SUM(H7:H25)</f>
        <v>371230</v>
      </c>
      <c r="I26" s="404">
        <f t="shared" si="1"/>
        <v>7424650</v>
      </c>
      <c r="J26" s="405"/>
      <c r="K26" s="405"/>
      <c r="L26" s="406"/>
      <c r="M26" s="406"/>
      <c r="N26" s="407">
        <f>SUM(N7:N25)</f>
        <v>7424650</v>
      </c>
      <c r="O26" s="407"/>
      <c r="P26" s="407"/>
      <c r="Q26" s="407"/>
      <c r="R26" s="407"/>
      <c r="S26" s="407"/>
      <c r="T26" s="407"/>
      <c r="U26" s="407"/>
      <c r="V26" s="407"/>
      <c r="W26" s="407"/>
      <c r="X26" s="407"/>
      <c r="Y26" s="407"/>
      <c r="Z26" s="406"/>
      <c r="AA26" s="393"/>
      <c r="AB26" s="393"/>
      <c r="AC26" s="393"/>
      <c r="AD26" s="406"/>
      <c r="AE26" s="111"/>
      <c r="AF26" s="408"/>
    </row>
    <row r="27" spans="1:32" ht="75" customHeight="1">
      <c r="A27" s="33">
        <v>1</v>
      </c>
      <c r="B27" s="33" t="s">
        <v>718</v>
      </c>
      <c r="C27" s="33" t="s">
        <v>937</v>
      </c>
      <c r="D27" s="33" t="s">
        <v>985</v>
      </c>
      <c r="E27" s="33" t="s">
        <v>986</v>
      </c>
      <c r="F27" s="33" t="s">
        <v>940</v>
      </c>
      <c r="G27" s="396">
        <v>418000</v>
      </c>
      <c r="H27" s="396">
        <v>22000</v>
      </c>
      <c r="I27" s="396">
        <v>440000</v>
      </c>
      <c r="J27" s="400"/>
      <c r="K27" s="400"/>
      <c r="L27" s="396"/>
      <c r="M27" s="396"/>
      <c r="N27" s="398"/>
      <c r="O27" s="398" t="s">
        <v>212</v>
      </c>
      <c r="P27" s="398" t="s">
        <v>51</v>
      </c>
      <c r="Q27" s="398">
        <v>240000</v>
      </c>
      <c r="R27" s="398" t="s">
        <v>212</v>
      </c>
      <c r="S27" s="398" t="s">
        <v>51</v>
      </c>
      <c r="T27" s="398">
        <v>200000</v>
      </c>
      <c r="U27" s="398"/>
      <c r="V27" s="398"/>
      <c r="W27" s="398"/>
      <c r="X27" s="398"/>
      <c r="Y27" s="398"/>
      <c r="Z27" s="396"/>
      <c r="AA27" s="393"/>
      <c r="AB27" s="393"/>
      <c r="AC27" s="393"/>
      <c r="AD27" s="396" t="s">
        <v>941</v>
      </c>
      <c r="AE27" s="33"/>
      <c r="AF27" s="403"/>
    </row>
    <row r="28" spans="1:32" ht="75" customHeight="1">
      <c r="A28" s="33">
        <v>2</v>
      </c>
      <c r="B28" s="33" t="s">
        <v>718</v>
      </c>
      <c r="C28" s="33" t="s">
        <v>952</v>
      </c>
      <c r="D28" s="33" t="s">
        <v>987</v>
      </c>
      <c r="E28" s="33" t="s">
        <v>954</v>
      </c>
      <c r="F28" s="33" t="s">
        <v>940</v>
      </c>
      <c r="G28" s="396">
        <v>114000</v>
      </c>
      <c r="H28" s="396">
        <v>6000</v>
      </c>
      <c r="I28" s="396">
        <v>120000</v>
      </c>
      <c r="J28" s="400"/>
      <c r="K28" s="400"/>
      <c r="L28" s="396"/>
      <c r="M28" s="396"/>
      <c r="N28" s="398"/>
      <c r="O28" s="398" t="s">
        <v>212</v>
      </c>
      <c r="P28" s="398" t="s">
        <v>51</v>
      </c>
      <c r="Q28" s="398">
        <v>120000</v>
      </c>
      <c r="R28" s="398"/>
      <c r="S28" s="398"/>
      <c r="T28" s="398"/>
      <c r="U28" s="398"/>
      <c r="V28" s="398"/>
      <c r="W28" s="398"/>
      <c r="X28" s="398"/>
      <c r="Y28" s="398"/>
      <c r="Z28" s="396"/>
      <c r="AA28" s="393"/>
      <c r="AB28" s="393"/>
      <c r="AC28" s="393"/>
      <c r="AD28" s="396" t="s">
        <v>941</v>
      </c>
      <c r="AE28" s="33"/>
      <c r="AF28" s="403"/>
    </row>
    <row r="29" spans="1:32" ht="75" customHeight="1">
      <c r="A29" s="33">
        <v>3</v>
      </c>
      <c r="B29" s="33" t="s">
        <v>718</v>
      </c>
      <c r="C29" s="33" t="s">
        <v>937</v>
      </c>
      <c r="D29" s="33" t="s">
        <v>988</v>
      </c>
      <c r="E29" s="33" t="s">
        <v>986</v>
      </c>
      <c r="F29" s="33" t="s">
        <v>940</v>
      </c>
      <c r="G29" s="396">
        <v>285000</v>
      </c>
      <c r="H29" s="396">
        <v>15000</v>
      </c>
      <c r="I29" s="396">
        <v>300000</v>
      </c>
      <c r="J29" s="400"/>
      <c r="K29" s="400"/>
      <c r="L29" s="396"/>
      <c r="M29" s="396"/>
      <c r="N29" s="398"/>
      <c r="O29" s="398" t="s">
        <v>212</v>
      </c>
      <c r="P29" s="398" t="s">
        <v>51</v>
      </c>
      <c r="Q29" s="398">
        <v>150000</v>
      </c>
      <c r="R29" s="398" t="s">
        <v>212</v>
      </c>
      <c r="S29" s="398" t="s">
        <v>51</v>
      </c>
      <c r="T29" s="398">
        <v>150000</v>
      </c>
      <c r="U29" s="398"/>
      <c r="V29" s="398"/>
      <c r="W29" s="398"/>
      <c r="X29" s="398"/>
      <c r="Y29" s="398"/>
      <c r="Z29" s="396"/>
      <c r="AA29" s="393"/>
      <c r="AB29" s="393"/>
      <c r="AC29" s="393"/>
      <c r="AD29" s="396" t="s">
        <v>941</v>
      </c>
      <c r="AE29" s="33"/>
      <c r="AF29" s="403"/>
    </row>
    <row r="30" spans="1:32" ht="75" customHeight="1">
      <c r="A30" s="33">
        <v>4</v>
      </c>
      <c r="B30" s="33" t="s">
        <v>718</v>
      </c>
      <c r="C30" s="33" t="s">
        <v>989</v>
      </c>
      <c r="D30" s="33" t="s">
        <v>990</v>
      </c>
      <c r="E30" s="33" t="s">
        <v>991</v>
      </c>
      <c r="F30" s="33" t="s">
        <v>940</v>
      </c>
      <c r="G30" s="396">
        <v>142500</v>
      </c>
      <c r="H30" s="396">
        <v>7500</v>
      </c>
      <c r="I30" s="396">
        <v>150000</v>
      </c>
      <c r="J30" s="400"/>
      <c r="K30" s="400"/>
      <c r="L30" s="396"/>
      <c r="M30" s="396"/>
      <c r="N30" s="398"/>
      <c r="O30" s="398" t="s">
        <v>212</v>
      </c>
      <c r="P30" s="398" t="s">
        <v>51</v>
      </c>
      <c r="Q30" s="398">
        <v>150000</v>
      </c>
      <c r="R30" s="398"/>
      <c r="S30" s="398"/>
      <c r="T30" s="398"/>
      <c r="U30" s="398"/>
      <c r="V30" s="398"/>
      <c r="W30" s="398"/>
      <c r="X30" s="398"/>
      <c r="Y30" s="398"/>
      <c r="Z30" s="396"/>
      <c r="AA30" s="393"/>
      <c r="AB30" s="393"/>
      <c r="AC30" s="393"/>
      <c r="AD30" s="396" t="s">
        <v>941</v>
      </c>
      <c r="AE30" s="33"/>
      <c r="AF30" s="403"/>
    </row>
    <row r="31" spans="1:32" ht="75" customHeight="1">
      <c r="A31" s="33">
        <v>5</v>
      </c>
      <c r="B31" s="33" t="s">
        <v>718</v>
      </c>
      <c r="C31" s="33" t="s">
        <v>952</v>
      </c>
      <c r="D31" s="33" t="s">
        <v>992</v>
      </c>
      <c r="E31" s="33" t="s">
        <v>954</v>
      </c>
      <c r="F31" s="33" t="s">
        <v>940</v>
      </c>
      <c r="G31" s="396">
        <v>114000</v>
      </c>
      <c r="H31" s="396">
        <v>6000</v>
      </c>
      <c r="I31" s="396">
        <v>120000</v>
      </c>
      <c r="J31" s="400"/>
      <c r="K31" s="400"/>
      <c r="L31" s="396"/>
      <c r="M31" s="396"/>
      <c r="N31" s="398"/>
      <c r="O31" s="398" t="s">
        <v>212</v>
      </c>
      <c r="P31" s="398" t="s">
        <v>51</v>
      </c>
      <c r="Q31" s="398">
        <v>120000</v>
      </c>
      <c r="R31" s="398"/>
      <c r="S31" s="398"/>
      <c r="T31" s="398"/>
      <c r="U31" s="398"/>
      <c r="V31" s="398"/>
      <c r="W31" s="398"/>
      <c r="X31" s="398"/>
      <c r="Y31" s="398"/>
      <c r="Z31" s="396"/>
      <c r="AA31" s="393"/>
      <c r="AB31" s="393"/>
      <c r="AC31" s="393"/>
      <c r="AD31" s="396" t="s">
        <v>941</v>
      </c>
      <c r="AE31" s="33"/>
      <c r="AF31" s="403"/>
    </row>
    <row r="32" spans="1:32" ht="75" customHeight="1">
      <c r="A32" s="33">
        <v>6</v>
      </c>
      <c r="B32" s="33" t="s">
        <v>718</v>
      </c>
      <c r="C32" s="33" t="s">
        <v>952</v>
      </c>
      <c r="D32" s="33" t="s">
        <v>993</v>
      </c>
      <c r="E32" s="33" t="s">
        <v>954</v>
      </c>
      <c r="F32" s="33" t="s">
        <v>940</v>
      </c>
      <c r="G32" s="396">
        <v>114000</v>
      </c>
      <c r="H32" s="396">
        <v>6000</v>
      </c>
      <c r="I32" s="396">
        <v>120000</v>
      </c>
      <c r="J32" s="400"/>
      <c r="K32" s="400"/>
      <c r="L32" s="396"/>
      <c r="M32" s="396"/>
      <c r="N32" s="398"/>
      <c r="O32" s="398" t="s">
        <v>212</v>
      </c>
      <c r="P32" s="398" t="s">
        <v>51</v>
      </c>
      <c r="Q32" s="398">
        <v>120000</v>
      </c>
      <c r="R32" s="398"/>
      <c r="S32" s="398"/>
      <c r="T32" s="398"/>
      <c r="U32" s="398"/>
      <c r="V32" s="398"/>
      <c r="W32" s="398"/>
      <c r="X32" s="398"/>
      <c r="Y32" s="398"/>
      <c r="Z32" s="396"/>
      <c r="AA32" s="393"/>
      <c r="AB32" s="393"/>
      <c r="AC32" s="393"/>
      <c r="AD32" s="396" t="s">
        <v>941</v>
      </c>
      <c r="AE32" s="33"/>
      <c r="AF32" s="403"/>
    </row>
    <row r="33" spans="1:32" ht="75" customHeight="1">
      <c r="A33" s="33">
        <v>7</v>
      </c>
      <c r="B33" s="33" t="s">
        <v>718</v>
      </c>
      <c r="C33" s="33" t="s">
        <v>937</v>
      </c>
      <c r="D33" s="33" t="s">
        <v>994</v>
      </c>
      <c r="E33" s="33" t="s">
        <v>986</v>
      </c>
      <c r="F33" s="33" t="s">
        <v>940</v>
      </c>
      <c r="G33" s="396">
        <v>285000</v>
      </c>
      <c r="H33" s="396">
        <v>15000</v>
      </c>
      <c r="I33" s="396">
        <v>300000</v>
      </c>
      <c r="J33" s="400"/>
      <c r="K33" s="400"/>
      <c r="L33" s="396"/>
      <c r="M33" s="396"/>
      <c r="N33" s="398"/>
      <c r="O33" s="398" t="s">
        <v>212</v>
      </c>
      <c r="P33" s="398" t="s">
        <v>51</v>
      </c>
      <c r="Q33" s="398">
        <v>300000</v>
      </c>
      <c r="R33" s="398"/>
      <c r="S33" s="398"/>
      <c r="T33" s="398"/>
      <c r="U33" s="398"/>
      <c r="V33" s="398"/>
      <c r="W33" s="398"/>
      <c r="X33" s="398"/>
      <c r="Y33" s="398"/>
      <c r="Z33" s="396"/>
      <c r="AA33" s="393"/>
      <c r="AB33" s="393"/>
      <c r="AC33" s="393"/>
      <c r="AD33" s="396" t="s">
        <v>941</v>
      </c>
      <c r="AE33" s="33"/>
      <c r="AF33" s="403"/>
    </row>
    <row r="34" spans="1:32" ht="75" customHeight="1">
      <c r="A34" s="33">
        <v>8</v>
      </c>
      <c r="B34" s="33" t="s">
        <v>718</v>
      </c>
      <c r="C34" s="33" t="s">
        <v>952</v>
      </c>
      <c r="D34" s="33" t="s">
        <v>995</v>
      </c>
      <c r="E34" s="33" t="s">
        <v>954</v>
      </c>
      <c r="F34" s="33" t="s">
        <v>940</v>
      </c>
      <c r="G34" s="396">
        <v>114000</v>
      </c>
      <c r="H34" s="396">
        <v>6000</v>
      </c>
      <c r="I34" s="396">
        <v>120000</v>
      </c>
      <c r="J34" s="400"/>
      <c r="K34" s="400"/>
      <c r="L34" s="396"/>
      <c r="M34" s="396"/>
      <c r="N34" s="398"/>
      <c r="O34" s="398" t="s">
        <v>212</v>
      </c>
      <c r="P34" s="398" t="s">
        <v>51</v>
      </c>
      <c r="Q34" s="398">
        <v>120000</v>
      </c>
      <c r="R34" s="398"/>
      <c r="S34" s="398"/>
      <c r="T34" s="398"/>
      <c r="U34" s="398"/>
      <c r="V34" s="398"/>
      <c r="W34" s="398"/>
      <c r="X34" s="398"/>
      <c r="Y34" s="398"/>
      <c r="Z34" s="396"/>
      <c r="AA34" s="393"/>
      <c r="AB34" s="393"/>
      <c r="AC34" s="393"/>
      <c r="AD34" s="396" t="s">
        <v>941</v>
      </c>
      <c r="AE34" s="33"/>
      <c r="AF34" s="403"/>
    </row>
    <row r="35" spans="1:32" ht="75" customHeight="1">
      <c r="A35" s="33">
        <v>9</v>
      </c>
      <c r="B35" s="33" t="s">
        <v>718</v>
      </c>
      <c r="C35" s="33" t="s">
        <v>937</v>
      </c>
      <c r="D35" s="33" t="s">
        <v>996</v>
      </c>
      <c r="E35" s="33" t="s">
        <v>986</v>
      </c>
      <c r="F35" s="33" t="s">
        <v>940</v>
      </c>
      <c r="G35" s="396">
        <v>237500</v>
      </c>
      <c r="H35" s="396">
        <v>12500</v>
      </c>
      <c r="I35" s="396">
        <v>250000</v>
      </c>
      <c r="J35" s="400"/>
      <c r="K35" s="400"/>
      <c r="L35" s="396"/>
      <c r="M35" s="396"/>
      <c r="N35" s="398"/>
      <c r="O35" s="398" t="s">
        <v>212</v>
      </c>
      <c r="P35" s="398" t="s">
        <v>51</v>
      </c>
      <c r="Q35" s="398">
        <v>250000</v>
      </c>
      <c r="R35" s="398"/>
      <c r="S35" s="398"/>
      <c r="T35" s="398"/>
      <c r="U35" s="398"/>
      <c r="V35" s="398"/>
      <c r="W35" s="398"/>
      <c r="X35" s="398"/>
      <c r="Y35" s="398"/>
      <c r="Z35" s="396"/>
      <c r="AA35" s="393"/>
      <c r="AB35" s="393"/>
      <c r="AC35" s="393"/>
      <c r="AD35" s="396" t="s">
        <v>941</v>
      </c>
      <c r="AE35" s="33"/>
      <c r="AF35" s="403"/>
    </row>
    <row r="36" spans="1:32" ht="75" customHeight="1">
      <c r="A36" s="33">
        <v>10</v>
      </c>
      <c r="B36" s="33" t="s">
        <v>718</v>
      </c>
      <c r="C36" s="33" t="s">
        <v>989</v>
      </c>
      <c r="D36" s="33" t="s">
        <v>997</v>
      </c>
      <c r="E36" s="33" t="s">
        <v>991</v>
      </c>
      <c r="F36" s="33" t="s">
        <v>940</v>
      </c>
      <c r="G36" s="396">
        <v>142500</v>
      </c>
      <c r="H36" s="396">
        <v>7500</v>
      </c>
      <c r="I36" s="396">
        <v>150000</v>
      </c>
      <c r="J36" s="400"/>
      <c r="K36" s="400"/>
      <c r="L36" s="396"/>
      <c r="M36" s="396"/>
      <c r="N36" s="398"/>
      <c r="O36" s="398" t="s">
        <v>212</v>
      </c>
      <c r="P36" s="398" t="s">
        <v>51</v>
      </c>
      <c r="Q36" s="398">
        <v>150000</v>
      </c>
      <c r="R36" s="398"/>
      <c r="S36" s="398"/>
      <c r="T36" s="398"/>
      <c r="U36" s="398"/>
      <c r="V36" s="398"/>
      <c r="W36" s="398"/>
      <c r="X36" s="398"/>
      <c r="Y36" s="398"/>
      <c r="Z36" s="396"/>
      <c r="AA36" s="393"/>
      <c r="AB36" s="393"/>
      <c r="AC36" s="393"/>
      <c r="AD36" s="396" t="s">
        <v>941</v>
      </c>
      <c r="AE36" s="33"/>
      <c r="AF36" s="403"/>
    </row>
    <row r="37" spans="1:32" ht="75" customHeight="1">
      <c r="A37" s="33">
        <v>11</v>
      </c>
      <c r="B37" s="33" t="s">
        <v>718</v>
      </c>
      <c r="C37" s="33" t="s">
        <v>989</v>
      </c>
      <c r="D37" s="33" t="s">
        <v>998</v>
      </c>
      <c r="E37" s="33" t="s">
        <v>991</v>
      </c>
      <c r="F37" s="33" t="s">
        <v>940</v>
      </c>
      <c r="G37" s="396">
        <v>85500</v>
      </c>
      <c r="H37" s="396">
        <v>4500</v>
      </c>
      <c r="I37" s="396">
        <v>90000</v>
      </c>
      <c r="J37" s="400"/>
      <c r="K37" s="400"/>
      <c r="L37" s="396"/>
      <c r="M37" s="396"/>
      <c r="N37" s="398"/>
      <c r="O37" s="398" t="s">
        <v>212</v>
      </c>
      <c r="P37" s="398" t="s">
        <v>51</v>
      </c>
      <c r="Q37" s="398">
        <v>90000</v>
      </c>
      <c r="R37" s="398"/>
      <c r="S37" s="398"/>
      <c r="T37" s="398"/>
      <c r="U37" s="398"/>
      <c r="V37" s="398"/>
      <c r="W37" s="398"/>
      <c r="X37" s="398"/>
      <c r="Y37" s="398"/>
      <c r="Z37" s="396"/>
      <c r="AA37" s="393"/>
      <c r="AB37" s="393"/>
      <c r="AC37" s="393"/>
      <c r="AD37" s="396" t="s">
        <v>941</v>
      </c>
      <c r="AE37" s="33"/>
      <c r="AF37" s="403"/>
    </row>
    <row r="38" spans="1:32" ht="75" customHeight="1">
      <c r="A38" s="33">
        <v>12</v>
      </c>
      <c r="B38" s="33" t="s">
        <v>718</v>
      </c>
      <c r="C38" s="33" t="s">
        <v>989</v>
      </c>
      <c r="D38" s="33" t="s">
        <v>999</v>
      </c>
      <c r="E38" s="33" t="s">
        <v>991</v>
      </c>
      <c r="F38" s="33" t="s">
        <v>940</v>
      </c>
      <c r="G38" s="396">
        <v>95000</v>
      </c>
      <c r="H38" s="396">
        <v>5000</v>
      </c>
      <c r="I38" s="396">
        <v>100000</v>
      </c>
      <c r="J38" s="400"/>
      <c r="K38" s="400"/>
      <c r="L38" s="396"/>
      <c r="M38" s="396"/>
      <c r="N38" s="398"/>
      <c r="O38" s="398" t="s">
        <v>212</v>
      </c>
      <c r="P38" s="398" t="s">
        <v>51</v>
      </c>
      <c r="Q38" s="398">
        <v>100000</v>
      </c>
      <c r="R38" s="398"/>
      <c r="S38" s="398"/>
      <c r="T38" s="398"/>
      <c r="U38" s="398"/>
      <c r="V38" s="398"/>
      <c r="W38" s="398"/>
      <c r="X38" s="398"/>
      <c r="Y38" s="398"/>
      <c r="Z38" s="396"/>
      <c r="AA38" s="393"/>
      <c r="AB38" s="393"/>
      <c r="AC38" s="393"/>
      <c r="AD38" s="396" t="s">
        <v>941</v>
      </c>
      <c r="AE38" s="33"/>
      <c r="AF38" s="403"/>
    </row>
    <row r="39" spans="1:32" ht="75" customHeight="1">
      <c r="A39" s="33">
        <v>13</v>
      </c>
      <c r="B39" s="33" t="s">
        <v>718</v>
      </c>
      <c r="C39" s="33" t="s">
        <v>937</v>
      </c>
      <c r="D39" s="33" t="s">
        <v>1000</v>
      </c>
      <c r="E39" s="33" t="s">
        <v>986</v>
      </c>
      <c r="F39" s="33" t="s">
        <v>940</v>
      </c>
      <c r="G39" s="396">
        <v>285000</v>
      </c>
      <c r="H39" s="396">
        <v>15000</v>
      </c>
      <c r="I39" s="396">
        <v>300000</v>
      </c>
      <c r="J39" s="400"/>
      <c r="K39" s="400"/>
      <c r="L39" s="396"/>
      <c r="M39" s="396"/>
      <c r="N39" s="398"/>
      <c r="O39" s="398" t="s">
        <v>212</v>
      </c>
      <c r="P39" s="398" t="s">
        <v>51</v>
      </c>
      <c r="Q39" s="398">
        <v>300000</v>
      </c>
      <c r="R39" s="398"/>
      <c r="S39" s="398"/>
      <c r="T39" s="398"/>
      <c r="U39" s="398"/>
      <c r="V39" s="398"/>
      <c r="W39" s="398"/>
      <c r="X39" s="398"/>
      <c r="Y39" s="398"/>
      <c r="Z39" s="396"/>
      <c r="AA39" s="393"/>
      <c r="AB39" s="393"/>
      <c r="AC39" s="393"/>
      <c r="AD39" s="396" t="s">
        <v>941</v>
      </c>
      <c r="AE39" s="33"/>
      <c r="AF39" s="403"/>
    </row>
    <row r="40" spans="1:32" ht="75" customHeight="1">
      <c r="A40" s="33">
        <v>14</v>
      </c>
      <c r="B40" s="33" t="s">
        <v>718</v>
      </c>
      <c r="C40" s="33" t="s">
        <v>937</v>
      </c>
      <c r="D40" s="33" t="s">
        <v>1001</v>
      </c>
      <c r="E40" s="33" t="s">
        <v>986</v>
      </c>
      <c r="F40" s="33" t="s">
        <v>940</v>
      </c>
      <c r="G40" s="396">
        <v>285000</v>
      </c>
      <c r="H40" s="396">
        <v>15000</v>
      </c>
      <c r="I40" s="396">
        <v>300000</v>
      </c>
      <c r="J40" s="400"/>
      <c r="K40" s="400"/>
      <c r="L40" s="396"/>
      <c r="M40" s="396"/>
      <c r="N40" s="398"/>
      <c r="O40" s="398" t="s">
        <v>212</v>
      </c>
      <c r="P40" s="398" t="s">
        <v>51</v>
      </c>
      <c r="Q40" s="398">
        <v>200000</v>
      </c>
      <c r="R40" s="398" t="s">
        <v>212</v>
      </c>
      <c r="S40" s="398" t="s">
        <v>51</v>
      </c>
      <c r="T40" s="398">
        <v>100000</v>
      </c>
      <c r="U40" s="398"/>
      <c r="V40" s="398"/>
      <c r="W40" s="398"/>
      <c r="X40" s="398"/>
      <c r="Y40" s="398"/>
      <c r="Z40" s="396"/>
      <c r="AA40" s="393"/>
      <c r="AB40" s="393"/>
      <c r="AC40" s="393"/>
      <c r="AD40" s="396" t="s">
        <v>941</v>
      </c>
      <c r="AE40" s="33"/>
      <c r="AF40" s="403"/>
    </row>
    <row r="41" spans="1:32" ht="75" customHeight="1">
      <c r="A41" s="33">
        <v>15</v>
      </c>
      <c r="B41" s="33" t="s">
        <v>718</v>
      </c>
      <c r="C41" s="33" t="s">
        <v>937</v>
      </c>
      <c r="D41" s="33" t="s">
        <v>1002</v>
      </c>
      <c r="E41" s="33" t="s">
        <v>986</v>
      </c>
      <c r="F41" s="33" t="s">
        <v>940</v>
      </c>
      <c r="G41" s="396">
        <v>285000</v>
      </c>
      <c r="H41" s="396">
        <v>15000</v>
      </c>
      <c r="I41" s="396">
        <v>300000</v>
      </c>
      <c r="J41" s="400"/>
      <c r="K41" s="400"/>
      <c r="L41" s="396"/>
      <c r="M41" s="396"/>
      <c r="N41" s="398"/>
      <c r="O41" s="398" t="s">
        <v>212</v>
      </c>
      <c r="P41" s="398" t="s">
        <v>51</v>
      </c>
      <c r="Q41" s="398">
        <v>200000</v>
      </c>
      <c r="R41" s="398" t="s">
        <v>212</v>
      </c>
      <c r="S41" s="398" t="s">
        <v>51</v>
      </c>
      <c r="T41" s="398">
        <v>100000</v>
      </c>
      <c r="U41" s="398"/>
      <c r="V41" s="398"/>
      <c r="W41" s="398"/>
      <c r="X41" s="398"/>
      <c r="Y41" s="398"/>
      <c r="Z41" s="396"/>
      <c r="AA41" s="393"/>
      <c r="AB41" s="393"/>
      <c r="AC41" s="393"/>
      <c r="AD41" s="396" t="s">
        <v>941</v>
      </c>
      <c r="AE41" s="33"/>
      <c r="AF41" s="403"/>
    </row>
    <row r="42" spans="1:32" ht="75" customHeight="1">
      <c r="A42" s="33">
        <v>16</v>
      </c>
      <c r="B42" s="33" t="s">
        <v>718</v>
      </c>
      <c r="C42" s="33" t="s">
        <v>937</v>
      </c>
      <c r="D42" s="33" t="s">
        <v>1003</v>
      </c>
      <c r="E42" s="33" t="s">
        <v>986</v>
      </c>
      <c r="F42" s="33" t="s">
        <v>940</v>
      </c>
      <c r="G42" s="396">
        <v>380000</v>
      </c>
      <c r="H42" s="396">
        <v>20000</v>
      </c>
      <c r="I42" s="396">
        <v>400000</v>
      </c>
      <c r="J42" s="400"/>
      <c r="K42" s="400"/>
      <c r="L42" s="396"/>
      <c r="M42" s="396"/>
      <c r="N42" s="398"/>
      <c r="O42" s="398" t="s">
        <v>212</v>
      </c>
      <c r="P42" s="398" t="s">
        <v>51</v>
      </c>
      <c r="Q42" s="398">
        <v>200000</v>
      </c>
      <c r="R42" s="398" t="s">
        <v>212</v>
      </c>
      <c r="S42" s="398" t="s">
        <v>51</v>
      </c>
      <c r="T42" s="398">
        <v>200000</v>
      </c>
      <c r="U42" s="398"/>
      <c r="V42" s="398"/>
      <c r="W42" s="398"/>
      <c r="X42" s="398"/>
      <c r="Y42" s="398"/>
      <c r="Z42" s="396"/>
      <c r="AA42" s="393"/>
      <c r="AB42" s="393"/>
      <c r="AC42" s="393"/>
      <c r="AD42" s="396" t="s">
        <v>941</v>
      </c>
      <c r="AE42" s="33"/>
      <c r="AF42" s="403"/>
    </row>
    <row r="43" spans="1:32" ht="75" customHeight="1">
      <c r="A43" s="33">
        <v>17</v>
      </c>
      <c r="B43" s="33" t="s">
        <v>718</v>
      </c>
      <c r="C43" s="33" t="s">
        <v>937</v>
      </c>
      <c r="D43" s="33" t="s">
        <v>1004</v>
      </c>
      <c r="E43" s="33" t="s">
        <v>986</v>
      </c>
      <c r="F43" s="33" t="s">
        <v>940</v>
      </c>
      <c r="G43" s="396">
        <v>427500</v>
      </c>
      <c r="H43" s="396">
        <v>22500</v>
      </c>
      <c r="I43" s="396">
        <v>450000</v>
      </c>
      <c r="J43" s="400"/>
      <c r="K43" s="400"/>
      <c r="L43" s="396"/>
      <c r="M43" s="396"/>
      <c r="N43" s="398"/>
      <c r="O43" s="398" t="s">
        <v>212</v>
      </c>
      <c r="P43" s="398" t="s">
        <v>51</v>
      </c>
      <c r="Q43" s="398">
        <v>250000</v>
      </c>
      <c r="R43" s="398" t="s">
        <v>212</v>
      </c>
      <c r="S43" s="398" t="s">
        <v>51</v>
      </c>
      <c r="T43" s="398">
        <v>200000</v>
      </c>
      <c r="U43" s="398"/>
      <c r="V43" s="398"/>
      <c r="W43" s="398"/>
      <c r="X43" s="398"/>
      <c r="Y43" s="398"/>
      <c r="Z43" s="396"/>
      <c r="AA43" s="393"/>
      <c r="AB43" s="393"/>
      <c r="AC43" s="393"/>
      <c r="AD43" s="396" t="s">
        <v>941</v>
      </c>
      <c r="AE43" s="33"/>
      <c r="AF43" s="403"/>
    </row>
    <row r="44" spans="1:32" ht="75" customHeight="1">
      <c r="A44" s="33">
        <v>18</v>
      </c>
      <c r="B44" s="33" t="s">
        <v>718</v>
      </c>
      <c r="C44" s="33" t="s">
        <v>989</v>
      </c>
      <c r="D44" s="33" t="s">
        <v>1005</v>
      </c>
      <c r="E44" s="33" t="s">
        <v>1006</v>
      </c>
      <c r="F44" s="33" t="s">
        <v>940</v>
      </c>
      <c r="G44" s="396">
        <v>475000</v>
      </c>
      <c r="H44" s="396">
        <v>25000</v>
      </c>
      <c r="I44" s="396">
        <v>500000</v>
      </c>
      <c r="J44" s="400"/>
      <c r="K44" s="400"/>
      <c r="L44" s="396"/>
      <c r="M44" s="396"/>
      <c r="N44" s="398"/>
      <c r="O44" s="398" t="s">
        <v>212</v>
      </c>
      <c r="P44" s="398" t="s">
        <v>51</v>
      </c>
      <c r="Q44" s="398">
        <v>250000</v>
      </c>
      <c r="R44" s="398" t="s">
        <v>212</v>
      </c>
      <c r="S44" s="398" t="s">
        <v>51</v>
      </c>
      <c r="T44" s="398">
        <v>250000</v>
      </c>
      <c r="U44" s="398"/>
      <c r="V44" s="398"/>
      <c r="W44" s="398"/>
      <c r="X44" s="398"/>
      <c r="Y44" s="398"/>
      <c r="Z44" s="396"/>
      <c r="AA44" s="393"/>
      <c r="AB44" s="393"/>
      <c r="AC44" s="393"/>
      <c r="AD44" s="396" t="s">
        <v>941</v>
      </c>
      <c r="AE44" s="33"/>
      <c r="AF44" s="403"/>
    </row>
    <row r="45" spans="1:32" ht="75" customHeight="1">
      <c r="A45" s="33">
        <v>19</v>
      </c>
      <c r="B45" s="33" t="s">
        <v>718</v>
      </c>
      <c r="C45" s="33" t="s">
        <v>937</v>
      </c>
      <c r="D45" s="33" t="s">
        <v>957</v>
      </c>
      <c r="E45" s="33" t="s">
        <v>986</v>
      </c>
      <c r="F45" s="33" t="s">
        <v>940</v>
      </c>
      <c r="G45" s="396">
        <v>551000</v>
      </c>
      <c r="H45" s="396">
        <v>29000</v>
      </c>
      <c r="I45" s="396">
        <v>580000</v>
      </c>
      <c r="J45" s="400"/>
      <c r="K45" s="400"/>
      <c r="L45" s="396"/>
      <c r="M45" s="396"/>
      <c r="N45" s="398"/>
      <c r="O45" s="398" t="s">
        <v>212</v>
      </c>
      <c r="P45" s="398" t="s">
        <v>51</v>
      </c>
      <c r="Q45" s="398">
        <v>300000</v>
      </c>
      <c r="R45" s="398" t="s">
        <v>212</v>
      </c>
      <c r="S45" s="398" t="s">
        <v>51</v>
      </c>
      <c r="T45" s="398">
        <v>280000</v>
      </c>
      <c r="U45" s="398"/>
      <c r="V45" s="398"/>
      <c r="W45" s="398"/>
      <c r="X45" s="398"/>
      <c r="Y45" s="398"/>
      <c r="Z45" s="396"/>
      <c r="AA45" s="393"/>
      <c r="AB45" s="393"/>
      <c r="AC45" s="393"/>
      <c r="AD45" s="396" t="s">
        <v>941</v>
      </c>
      <c r="AE45" s="33"/>
      <c r="AF45" s="403"/>
    </row>
    <row r="46" spans="1:32" ht="75" customHeight="1">
      <c r="A46" s="33">
        <v>20</v>
      </c>
      <c r="B46" s="33" t="s">
        <v>718</v>
      </c>
      <c r="C46" s="33" t="s">
        <v>937</v>
      </c>
      <c r="D46" s="33" t="s">
        <v>1007</v>
      </c>
      <c r="E46" s="33" t="s">
        <v>986</v>
      </c>
      <c r="F46" s="33" t="s">
        <v>940</v>
      </c>
      <c r="G46" s="396">
        <v>209000</v>
      </c>
      <c r="H46" s="396">
        <v>11000</v>
      </c>
      <c r="I46" s="396">
        <v>220000</v>
      </c>
      <c r="J46" s="400"/>
      <c r="K46" s="400"/>
      <c r="L46" s="396"/>
      <c r="M46" s="396"/>
      <c r="N46" s="398"/>
      <c r="O46" s="398" t="s">
        <v>212</v>
      </c>
      <c r="P46" s="398" t="s">
        <v>51</v>
      </c>
      <c r="Q46" s="398">
        <v>220000</v>
      </c>
      <c r="R46" s="398"/>
      <c r="S46" s="398"/>
      <c r="T46" s="398"/>
      <c r="U46" s="398"/>
      <c r="V46" s="398"/>
      <c r="W46" s="398"/>
      <c r="X46" s="398"/>
      <c r="Y46" s="398"/>
      <c r="Z46" s="396"/>
      <c r="AA46" s="393"/>
      <c r="AB46" s="393"/>
      <c r="AC46" s="393"/>
      <c r="AD46" s="396" t="s">
        <v>941</v>
      </c>
      <c r="AE46" s="33"/>
      <c r="AF46" s="403"/>
    </row>
    <row r="47" spans="1:32" ht="135.75" customHeight="1">
      <c r="A47" s="33">
        <v>21</v>
      </c>
      <c r="B47" s="33" t="s">
        <v>718</v>
      </c>
      <c r="C47" s="33" t="s">
        <v>937</v>
      </c>
      <c r="D47" s="33" t="s">
        <v>1008</v>
      </c>
      <c r="E47" s="33" t="s">
        <v>986</v>
      </c>
      <c r="F47" s="33" t="s">
        <v>940</v>
      </c>
      <c r="G47" s="396">
        <v>161500</v>
      </c>
      <c r="H47" s="396">
        <v>8500</v>
      </c>
      <c r="I47" s="396">
        <v>170000</v>
      </c>
      <c r="J47" s="400"/>
      <c r="K47" s="400"/>
      <c r="L47" s="396"/>
      <c r="M47" s="396"/>
      <c r="N47" s="398"/>
      <c r="O47" s="398" t="s">
        <v>212</v>
      </c>
      <c r="P47" s="398" t="s">
        <v>51</v>
      </c>
      <c r="Q47" s="398">
        <v>170000</v>
      </c>
      <c r="R47" s="398"/>
      <c r="S47" s="398"/>
      <c r="T47" s="398"/>
      <c r="U47" s="398"/>
      <c r="V47" s="398"/>
      <c r="W47" s="398"/>
      <c r="X47" s="398"/>
      <c r="Y47" s="398"/>
      <c r="Z47" s="396"/>
      <c r="AA47" s="393"/>
      <c r="AB47" s="393"/>
      <c r="AC47" s="393"/>
      <c r="AD47" s="396" t="s">
        <v>941</v>
      </c>
      <c r="AE47" s="33"/>
      <c r="AF47" s="403"/>
    </row>
    <row r="48" spans="1:32" ht="99.75" customHeight="1">
      <c r="A48" s="33">
        <v>22</v>
      </c>
      <c r="B48" s="33" t="s">
        <v>718</v>
      </c>
      <c r="C48" s="33" t="s">
        <v>937</v>
      </c>
      <c r="D48" s="33" t="s">
        <v>1009</v>
      </c>
      <c r="E48" s="33" t="s">
        <v>986</v>
      </c>
      <c r="F48" s="33" t="s">
        <v>940</v>
      </c>
      <c r="G48" s="396">
        <v>104500</v>
      </c>
      <c r="H48" s="396">
        <v>5500</v>
      </c>
      <c r="I48" s="396">
        <v>110000</v>
      </c>
      <c r="J48" s="400"/>
      <c r="K48" s="400"/>
      <c r="L48" s="396"/>
      <c r="M48" s="396"/>
      <c r="N48" s="398"/>
      <c r="O48" s="398" t="s">
        <v>212</v>
      </c>
      <c r="P48" s="398" t="s">
        <v>51</v>
      </c>
      <c r="Q48" s="398">
        <v>110000</v>
      </c>
      <c r="R48" s="398"/>
      <c r="S48" s="398"/>
      <c r="T48" s="398"/>
      <c r="U48" s="398"/>
      <c r="V48" s="398"/>
      <c r="W48" s="398"/>
      <c r="X48" s="398"/>
      <c r="Y48" s="398"/>
      <c r="Z48" s="396"/>
      <c r="AA48" s="393"/>
      <c r="AB48" s="393"/>
      <c r="AC48" s="393"/>
      <c r="AD48" s="396" t="s">
        <v>941</v>
      </c>
      <c r="AE48" s="33"/>
      <c r="AF48" s="403"/>
    </row>
    <row r="49" spans="1:32" ht="166.5" customHeight="1">
      <c r="A49" s="33">
        <v>23</v>
      </c>
      <c r="B49" s="33" t="s">
        <v>956</v>
      </c>
      <c r="C49" s="33" t="s">
        <v>937</v>
      </c>
      <c r="D49" s="33" t="s">
        <v>1010</v>
      </c>
      <c r="E49" s="33" t="s">
        <v>958</v>
      </c>
      <c r="F49" s="33" t="s">
        <v>940</v>
      </c>
      <c r="G49" s="396">
        <v>126350</v>
      </c>
      <c r="H49" s="396">
        <v>6650</v>
      </c>
      <c r="I49" s="396">
        <v>133000</v>
      </c>
      <c r="J49" s="400"/>
      <c r="K49" s="400"/>
      <c r="L49" s="396"/>
      <c r="M49" s="396"/>
      <c r="N49" s="398"/>
      <c r="O49" s="398" t="s">
        <v>212</v>
      </c>
      <c r="P49" s="398" t="s">
        <v>51</v>
      </c>
      <c r="Q49" s="398">
        <v>133000</v>
      </c>
      <c r="R49" s="398"/>
      <c r="S49" s="398"/>
      <c r="T49" s="398"/>
      <c r="U49" s="398"/>
      <c r="V49" s="398"/>
      <c r="W49" s="398"/>
      <c r="X49" s="398"/>
      <c r="Y49" s="398"/>
      <c r="Z49" s="396"/>
      <c r="AA49" s="393"/>
      <c r="AB49" s="393"/>
      <c r="AC49" s="393"/>
      <c r="AD49" s="396" t="s">
        <v>941</v>
      </c>
      <c r="AE49" s="33"/>
      <c r="AF49" s="403"/>
    </row>
    <row r="50" spans="1:32" ht="60.75" customHeight="1">
      <c r="A50" s="409"/>
      <c r="B50" s="410"/>
      <c r="C50" s="410"/>
      <c r="D50" s="410"/>
      <c r="E50" s="410"/>
      <c r="F50" s="410"/>
      <c r="G50" s="404">
        <f>SUM(G27:G49)</f>
        <v>5436850</v>
      </c>
      <c r="H50" s="404">
        <f t="shared" ref="H50:I50" si="2">SUM(H27:H49)</f>
        <v>286150</v>
      </c>
      <c r="I50" s="404">
        <f t="shared" si="2"/>
        <v>5723000</v>
      </c>
      <c r="J50" s="410"/>
      <c r="K50" s="410"/>
      <c r="L50" s="410"/>
      <c r="M50" s="410"/>
      <c r="N50" s="404"/>
      <c r="O50" s="404"/>
      <c r="P50" s="404"/>
      <c r="Q50" s="404">
        <f>SUM(Q27:Q49)</f>
        <v>4243000</v>
      </c>
      <c r="R50" s="404"/>
      <c r="S50" s="404"/>
      <c r="T50" s="404">
        <f>SUM(T27:T49)</f>
        <v>1480000</v>
      </c>
      <c r="U50" s="404"/>
      <c r="V50" s="404"/>
      <c r="W50" s="404"/>
      <c r="X50" s="404"/>
      <c r="Y50" s="404"/>
      <c r="Z50" s="410"/>
      <c r="AA50" s="410"/>
      <c r="AB50" s="410"/>
      <c r="AC50" s="410"/>
      <c r="AD50" s="410"/>
      <c r="AE50" s="410"/>
      <c r="AF50" s="410"/>
    </row>
    <row r="51" spans="1:32" ht="105">
      <c r="A51" s="411">
        <v>1</v>
      </c>
      <c r="B51" s="33" t="s">
        <v>718</v>
      </c>
      <c r="C51" s="33" t="s">
        <v>937</v>
      </c>
      <c r="D51" s="245" t="s">
        <v>1011</v>
      </c>
      <c r="E51" s="33" t="s">
        <v>986</v>
      </c>
      <c r="F51" s="33" t="s">
        <v>940</v>
      </c>
      <c r="G51" s="412">
        <v>142500</v>
      </c>
      <c r="H51" s="412">
        <v>7500</v>
      </c>
      <c r="I51" s="411">
        <v>150000</v>
      </c>
      <c r="J51" s="393"/>
      <c r="K51" s="393"/>
      <c r="L51" s="393"/>
      <c r="M51" s="393"/>
      <c r="N51" s="393"/>
      <c r="O51" s="412" t="s">
        <v>332</v>
      </c>
      <c r="P51" s="412" t="s">
        <v>88</v>
      </c>
      <c r="Q51" s="412">
        <v>100000</v>
      </c>
      <c r="R51" s="412" t="s">
        <v>245</v>
      </c>
      <c r="S51" s="412" t="s">
        <v>51</v>
      </c>
      <c r="T51" s="412">
        <v>50000</v>
      </c>
      <c r="U51" s="393"/>
      <c r="V51" s="393"/>
      <c r="W51" s="393"/>
      <c r="X51" s="413"/>
      <c r="Y51" s="413"/>
      <c r="Z51" s="396"/>
      <c r="AA51" s="393"/>
      <c r="AB51" s="393"/>
      <c r="AC51" s="393"/>
      <c r="AD51" s="396" t="s">
        <v>941</v>
      </c>
      <c r="AE51" s="393"/>
      <c r="AF51" s="393"/>
    </row>
    <row r="52" spans="1:32" ht="105">
      <c r="A52" s="412">
        <v>2</v>
      </c>
      <c r="B52" s="33" t="s">
        <v>718</v>
      </c>
      <c r="C52" s="33" t="s">
        <v>937</v>
      </c>
      <c r="D52" s="245" t="s">
        <v>1012</v>
      </c>
      <c r="E52" s="33" t="s">
        <v>986</v>
      </c>
      <c r="F52" s="33" t="s">
        <v>940</v>
      </c>
      <c r="G52" s="412">
        <v>380000</v>
      </c>
      <c r="H52" s="412">
        <v>20000</v>
      </c>
      <c r="I52" s="411">
        <v>400000</v>
      </c>
      <c r="J52" s="393"/>
      <c r="K52" s="393"/>
      <c r="L52" s="393"/>
      <c r="M52" s="393"/>
      <c r="N52" s="393"/>
      <c r="O52" s="412" t="s">
        <v>332</v>
      </c>
      <c r="P52" s="412" t="s">
        <v>88</v>
      </c>
      <c r="Q52" s="412">
        <v>200000</v>
      </c>
      <c r="R52" s="412" t="s">
        <v>245</v>
      </c>
      <c r="S52" s="412" t="s">
        <v>51</v>
      </c>
      <c r="T52" s="412">
        <v>200000</v>
      </c>
      <c r="U52" s="393"/>
      <c r="V52" s="393"/>
      <c r="W52" s="393"/>
      <c r="X52" s="413"/>
      <c r="Y52" s="413"/>
      <c r="Z52" s="396"/>
      <c r="AA52" s="393"/>
      <c r="AB52" s="393"/>
      <c r="AC52" s="393"/>
      <c r="AD52" s="396" t="s">
        <v>941</v>
      </c>
      <c r="AE52" s="393"/>
      <c r="AF52" s="393"/>
    </row>
    <row r="53" spans="1:32" ht="105">
      <c r="A53" s="411">
        <v>3</v>
      </c>
      <c r="B53" s="33" t="s">
        <v>718</v>
      </c>
      <c r="C53" s="33" t="s">
        <v>937</v>
      </c>
      <c r="D53" s="245" t="s">
        <v>1013</v>
      </c>
      <c r="E53" s="33" t="s">
        <v>986</v>
      </c>
      <c r="F53" s="33" t="s">
        <v>940</v>
      </c>
      <c r="G53" s="412">
        <v>133000</v>
      </c>
      <c r="H53" s="412">
        <v>7000</v>
      </c>
      <c r="I53" s="411">
        <v>140000</v>
      </c>
      <c r="J53" s="393"/>
      <c r="K53" s="393"/>
      <c r="L53" s="393"/>
      <c r="M53" s="393"/>
      <c r="N53" s="393"/>
      <c r="O53" s="412" t="s">
        <v>332</v>
      </c>
      <c r="P53" s="412" t="s">
        <v>88</v>
      </c>
      <c r="Q53" s="412">
        <v>80000</v>
      </c>
      <c r="R53" s="412" t="s">
        <v>245</v>
      </c>
      <c r="S53" s="412" t="s">
        <v>51</v>
      </c>
      <c r="T53" s="412">
        <v>60000</v>
      </c>
      <c r="U53" s="393"/>
      <c r="V53" s="393"/>
      <c r="W53" s="393"/>
      <c r="X53" s="413"/>
      <c r="Y53" s="413"/>
      <c r="Z53" s="396"/>
      <c r="AA53" s="393"/>
      <c r="AB53" s="393"/>
      <c r="AC53" s="393"/>
      <c r="AD53" s="396" t="s">
        <v>941</v>
      </c>
      <c r="AE53" s="393"/>
      <c r="AF53" s="393"/>
    </row>
    <row r="54" spans="1:32" ht="105">
      <c r="A54" s="411">
        <v>4</v>
      </c>
      <c r="B54" s="33" t="s">
        <v>718</v>
      </c>
      <c r="C54" s="33" t="s">
        <v>937</v>
      </c>
      <c r="D54" s="245" t="s">
        <v>1014</v>
      </c>
      <c r="E54" s="33" t="s">
        <v>986</v>
      </c>
      <c r="F54" s="33" t="s">
        <v>940</v>
      </c>
      <c r="G54" s="412">
        <v>266000</v>
      </c>
      <c r="H54" s="412">
        <v>14000</v>
      </c>
      <c r="I54" s="411">
        <v>280000</v>
      </c>
      <c r="J54" s="393"/>
      <c r="K54" s="393"/>
      <c r="L54" s="393"/>
      <c r="M54" s="393"/>
      <c r="N54" s="393"/>
      <c r="O54" s="412" t="s">
        <v>332</v>
      </c>
      <c r="P54" s="412" t="s">
        <v>88</v>
      </c>
      <c r="Q54" s="412">
        <v>150000</v>
      </c>
      <c r="R54" s="412" t="s">
        <v>245</v>
      </c>
      <c r="S54" s="412" t="s">
        <v>51</v>
      </c>
      <c r="T54" s="412">
        <v>130000</v>
      </c>
      <c r="U54" s="393"/>
      <c r="V54" s="393"/>
      <c r="W54" s="393"/>
      <c r="X54" s="413"/>
      <c r="Y54" s="413"/>
      <c r="Z54" s="396"/>
      <c r="AA54" s="393"/>
      <c r="AB54" s="393"/>
      <c r="AC54" s="393"/>
      <c r="AD54" s="396" t="s">
        <v>941</v>
      </c>
      <c r="AE54" s="393"/>
      <c r="AF54" s="393"/>
    </row>
    <row r="55" spans="1:32" ht="105">
      <c r="A55" s="411">
        <v>5</v>
      </c>
      <c r="B55" s="33" t="s">
        <v>718</v>
      </c>
      <c r="C55" s="33" t="s">
        <v>937</v>
      </c>
      <c r="D55" s="245" t="s">
        <v>1015</v>
      </c>
      <c r="E55" s="33" t="s">
        <v>986</v>
      </c>
      <c r="F55" s="33" t="s">
        <v>940</v>
      </c>
      <c r="G55" s="412">
        <v>114000</v>
      </c>
      <c r="H55" s="412">
        <v>6000</v>
      </c>
      <c r="I55" s="411">
        <v>120000</v>
      </c>
      <c r="J55" s="393"/>
      <c r="K55" s="393"/>
      <c r="L55" s="393"/>
      <c r="M55" s="393"/>
      <c r="N55" s="393"/>
      <c r="O55" s="412" t="s">
        <v>332</v>
      </c>
      <c r="P55" s="412" t="s">
        <v>88</v>
      </c>
      <c r="Q55" s="412">
        <v>60000</v>
      </c>
      <c r="R55" s="412" t="s">
        <v>245</v>
      </c>
      <c r="S55" s="412" t="s">
        <v>51</v>
      </c>
      <c r="T55" s="412">
        <v>60000</v>
      </c>
      <c r="U55" s="393"/>
      <c r="V55" s="393"/>
      <c r="W55" s="393"/>
      <c r="X55" s="413"/>
      <c r="Y55" s="413"/>
      <c r="Z55" s="396"/>
      <c r="AA55" s="393"/>
      <c r="AB55" s="393"/>
      <c r="AC55" s="393"/>
      <c r="AD55" s="396" t="s">
        <v>941</v>
      </c>
      <c r="AE55" s="393"/>
      <c r="AF55" s="393"/>
    </row>
    <row r="56" spans="1:32" ht="105">
      <c r="A56" s="411">
        <v>6</v>
      </c>
      <c r="B56" s="33" t="s">
        <v>718</v>
      </c>
      <c r="C56" s="33" t="s">
        <v>937</v>
      </c>
      <c r="D56" s="245" t="s">
        <v>1016</v>
      </c>
      <c r="E56" s="33" t="s">
        <v>986</v>
      </c>
      <c r="F56" s="33" t="s">
        <v>940</v>
      </c>
      <c r="G56" s="412">
        <v>209000</v>
      </c>
      <c r="H56" s="412">
        <v>11000</v>
      </c>
      <c r="I56" s="411">
        <v>220000</v>
      </c>
      <c r="J56" s="393"/>
      <c r="K56" s="393"/>
      <c r="L56" s="393"/>
      <c r="M56" s="393"/>
      <c r="N56" s="393"/>
      <c r="O56" s="412" t="s">
        <v>332</v>
      </c>
      <c r="P56" s="412" t="s">
        <v>88</v>
      </c>
      <c r="Q56" s="412">
        <v>120000</v>
      </c>
      <c r="R56" s="412" t="s">
        <v>245</v>
      </c>
      <c r="S56" s="412" t="s">
        <v>51</v>
      </c>
      <c r="T56" s="412">
        <v>100000</v>
      </c>
      <c r="U56" s="393"/>
      <c r="V56" s="393"/>
      <c r="W56" s="393"/>
      <c r="X56" s="413"/>
      <c r="Y56" s="413"/>
      <c r="Z56" s="396"/>
      <c r="AA56" s="393"/>
      <c r="AB56" s="393"/>
      <c r="AC56" s="393"/>
      <c r="AD56" s="396" t="s">
        <v>941</v>
      </c>
      <c r="AE56" s="393"/>
      <c r="AF56" s="393"/>
    </row>
    <row r="57" spans="1:32" ht="105">
      <c r="A57" s="411">
        <v>7</v>
      </c>
      <c r="B57" s="33" t="s">
        <v>718</v>
      </c>
      <c r="C57" s="33" t="s">
        <v>937</v>
      </c>
      <c r="D57" s="245" t="s">
        <v>1017</v>
      </c>
      <c r="E57" s="33" t="s">
        <v>986</v>
      </c>
      <c r="F57" s="33" t="s">
        <v>940</v>
      </c>
      <c r="G57" s="412">
        <v>133000</v>
      </c>
      <c r="H57" s="412">
        <v>7000</v>
      </c>
      <c r="I57" s="411">
        <v>140000</v>
      </c>
      <c r="J57" s="393"/>
      <c r="K57" s="393"/>
      <c r="L57" s="393"/>
      <c r="M57" s="393"/>
      <c r="N57" s="393"/>
      <c r="O57" s="412" t="s">
        <v>332</v>
      </c>
      <c r="P57" s="412" t="s">
        <v>88</v>
      </c>
      <c r="Q57" s="412">
        <v>80000</v>
      </c>
      <c r="R57" s="412" t="s">
        <v>245</v>
      </c>
      <c r="S57" s="412" t="s">
        <v>51</v>
      </c>
      <c r="T57" s="412">
        <v>60000</v>
      </c>
      <c r="U57" s="393"/>
      <c r="V57" s="393"/>
      <c r="W57" s="393"/>
      <c r="X57" s="413"/>
      <c r="Y57" s="413"/>
      <c r="Z57" s="396"/>
      <c r="AA57" s="393"/>
      <c r="AB57" s="393"/>
      <c r="AC57" s="393"/>
      <c r="AD57" s="396" t="s">
        <v>941</v>
      </c>
      <c r="AE57" s="393"/>
      <c r="AF57" s="393"/>
    </row>
    <row r="58" spans="1:32" ht="105">
      <c r="A58" s="411">
        <v>8</v>
      </c>
      <c r="B58" s="33" t="s">
        <v>718</v>
      </c>
      <c r="C58" s="33" t="s">
        <v>937</v>
      </c>
      <c r="D58" s="245" t="s">
        <v>1018</v>
      </c>
      <c r="E58" s="33" t="s">
        <v>986</v>
      </c>
      <c r="F58" s="33" t="s">
        <v>940</v>
      </c>
      <c r="G58" s="412">
        <v>285000</v>
      </c>
      <c r="H58" s="412">
        <v>15000</v>
      </c>
      <c r="I58" s="411">
        <v>300000</v>
      </c>
      <c r="J58" s="393"/>
      <c r="K58" s="393"/>
      <c r="L58" s="393"/>
      <c r="M58" s="393"/>
      <c r="N58" s="393"/>
      <c r="O58" s="412" t="s">
        <v>332</v>
      </c>
      <c r="P58" s="412" t="s">
        <v>88</v>
      </c>
      <c r="Q58" s="412">
        <v>150000</v>
      </c>
      <c r="R58" s="412" t="s">
        <v>245</v>
      </c>
      <c r="S58" s="412" t="s">
        <v>51</v>
      </c>
      <c r="T58" s="412">
        <v>150000</v>
      </c>
      <c r="U58" s="393"/>
      <c r="V58" s="393"/>
      <c r="W58" s="393"/>
      <c r="X58" s="413"/>
      <c r="Y58" s="413"/>
      <c r="Z58" s="396"/>
      <c r="AA58" s="393"/>
      <c r="AB58" s="393"/>
      <c r="AC58" s="393"/>
      <c r="AD58" s="396" t="s">
        <v>941</v>
      </c>
      <c r="AE58" s="393"/>
      <c r="AF58" s="393"/>
    </row>
    <row r="59" spans="1:32" ht="105">
      <c r="A59" s="411">
        <v>9</v>
      </c>
      <c r="B59" s="33" t="s">
        <v>718</v>
      </c>
      <c r="C59" s="33" t="s">
        <v>937</v>
      </c>
      <c r="D59" s="245" t="s">
        <v>1019</v>
      </c>
      <c r="E59" s="33" t="s">
        <v>986</v>
      </c>
      <c r="F59" s="33" t="s">
        <v>940</v>
      </c>
      <c r="G59" s="412">
        <v>427500</v>
      </c>
      <c r="H59" s="412">
        <v>22500</v>
      </c>
      <c r="I59" s="411">
        <v>450000</v>
      </c>
      <c r="J59" s="393"/>
      <c r="K59" s="393"/>
      <c r="L59" s="393"/>
      <c r="M59" s="393"/>
      <c r="N59" s="393"/>
      <c r="O59" s="412" t="s">
        <v>332</v>
      </c>
      <c r="P59" s="412" t="s">
        <v>88</v>
      </c>
      <c r="Q59" s="412">
        <v>250000</v>
      </c>
      <c r="R59" s="412" t="s">
        <v>245</v>
      </c>
      <c r="S59" s="412" t="s">
        <v>51</v>
      </c>
      <c r="T59" s="412">
        <v>200000</v>
      </c>
      <c r="U59" s="393"/>
      <c r="V59" s="393"/>
      <c r="W59" s="393"/>
      <c r="X59" s="413"/>
      <c r="Y59" s="413"/>
      <c r="Z59" s="396"/>
      <c r="AA59" s="393"/>
      <c r="AB59" s="393"/>
      <c r="AC59" s="393"/>
      <c r="AD59" s="396" t="s">
        <v>941</v>
      </c>
      <c r="AE59" s="393"/>
      <c r="AF59" s="393"/>
    </row>
    <row r="60" spans="1:32" ht="105">
      <c r="A60" s="411">
        <v>10</v>
      </c>
      <c r="B60" s="33" t="s">
        <v>718</v>
      </c>
      <c r="C60" s="33" t="s">
        <v>937</v>
      </c>
      <c r="D60" s="245" t="s">
        <v>1020</v>
      </c>
      <c r="E60" s="33" t="s">
        <v>986</v>
      </c>
      <c r="F60" s="33" t="s">
        <v>940</v>
      </c>
      <c r="G60" s="412">
        <v>722000</v>
      </c>
      <c r="H60" s="412">
        <v>38000</v>
      </c>
      <c r="I60" s="411">
        <v>760000</v>
      </c>
      <c r="J60" s="393"/>
      <c r="K60" s="393"/>
      <c r="L60" s="393"/>
      <c r="M60" s="393"/>
      <c r="N60" s="393"/>
      <c r="O60" s="412" t="s">
        <v>332</v>
      </c>
      <c r="P60" s="412" t="s">
        <v>88</v>
      </c>
      <c r="Q60" s="412">
        <v>400000</v>
      </c>
      <c r="R60" s="412" t="s">
        <v>245</v>
      </c>
      <c r="S60" s="412" t="s">
        <v>51</v>
      </c>
      <c r="T60" s="412">
        <v>360000</v>
      </c>
      <c r="U60" s="393"/>
      <c r="V60" s="393"/>
      <c r="W60" s="393"/>
      <c r="X60" s="413"/>
      <c r="Y60" s="413"/>
      <c r="Z60" s="396"/>
      <c r="AA60" s="393"/>
      <c r="AB60" s="393"/>
      <c r="AC60" s="393"/>
      <c r="AD60" s="396" t="s">
        <v>941</v>
      </c>
      <c r="AE60" s="393"/>
      <c r="AF60" s="393"/>
    </row>
    <row r="61" spans="1:32" ht="105">
      <c r="A61" s="411">
        <v>11</v>
      </c>
      <c r="B61" s="33" t="s">
        <v>718</v>
      </c>
      <c r="C61" s="33" t="s">
        <v>937</v>
      </c>
      <c r="D61" s="245" t="s">
        <v>1021</v>
      </c>
      <c r="E61" s="33" t="s">
        <v>986</v>
      </c>
      <c r="F61" s="33" t="s">
        <v>940</v>
      </c>
      <c r="G61" s="412">
        <v>617500</v>
      </c>
      <c r="H61" s="412">
        <v>32500</v>
      </c>
      <c r="I61" s="411">
        <v>650000</v>
      </c>
      <c r="J61" s="393"/>
      <c r="K61" s="393"/>
      <c r="L61" s="393"/>
      <c r="M61" s="393"/>
      <c r="N61" s="393"/>
      <c r="O61" s="412" t="s">
        <v>332</v>
      </c>
      <c r="P61" s="412" t="s">
        <v>88</v>
      </c>
      <c r="Q61" s="412">
        <v>400000</v>
      </c>
      <c r="R61" s="412" t="s">
        <v>245</v>
      </c>
      <c r="S61" s="412" t="s">
        <v>51</v>
      </c>
      <c r="T61" s="412">
        <v>250000</v>
      </c>
      <c r="U61" s="393"/>
      <c r="V61" s="393"/>
      <c r="W61" s="393"/>
      <c r="X61" s="413"/>
      <c r="Y61" s="413"/>
      <c r="Z61" s="396"/>
      <c r="AA61" s="393"/>
      <c r="AB61" s="393"/>
      <c r="AC61" s="393"/>
      <c r="AD61" s="396" t="s">
        <v>941</v>
      </c>
      <c r="AE61" s="393"/>
      <c r="AF61" s="393"/>
    </row>
    <row r="62" spans="1:32" ht="90">
      <c r="A62" s="411">
        <v>12</v>
      </c>
      <c r="B62" s="33" t="s">
        <v>718</v>
      </c>
      <c r="C62" s="33" t="s">
        <v>937</v>
      </c>
      <c r="D62" s="245" t="s">
        <v>1022</v>
      </c>
      <c r="E62" s="33" t="s">
        <v>944</v>
      </c>
      <c r="F62" s="33" t="s">
        <v>940</v>
      </c>
      <c r="G62" s="412">
        <v>760000</v>
      </c>
      <c r="H62" s="412">
        <v>40000</v>
      </c>
      <c r="I62" s="411">
        <v>800000</v>
      </c>
      <c r="J62" s="393"/>
      <c r="K62" s="393"/>
      <c r="L62" s="393"/>
      <c r="M62" s="393"/>
      <c r="N62" s="393"/>
      <c r="O62" s="412" t="s">
        <v>332</v>
      </c>
      <c r="P62" s="412" t="s">
        <v>88</v>
      </c>
      <c r="Q62" s="412">
        <v>400000</v>
      </c>
      <c r="R62" s="412" t="s">
        <v>245</v>
      </c>
      <c r="S62" s="412" t="s">
        <v>51</v>
      </c>
      <c r="T62" s="412">
        <v>400000</v>
      </c>
      <c r="U62" s="393"/>
      <c r="V62" s="393"/>
      <c r="W62" s="393"/>
      <c r="X62" s="413"/>
      <c r="Y62" s="413"/>
      <c r="Z62" s="396"/>
      <c r="AA62" s="393"/>
      <c r="AB62" s="393"/>
      <c r="AC62" s="393"/>
      <c r="AD62" s="396" t="s">
        <v>941</v>
      </c>
      <c r="AE62" s="393"/>
      <c r="AF62" s="393"/>
    </row>
    <row r="63" spans="1:32" ht="105">
      <c r="A63" s="411">
        <v>13</v>
      </c>
      <c r="B63" s="33" t="s">
        <v>718</v>
      </c>
      <c r="C63" s="33" t="s">
        <v>937</v>
      </c>
      <c r="D63" s="245" t="s">
        <v>1023</v>
      </c>
      <c r="E63" s="33" t="s">
        <v>986</v>
      </c>
      <c r="F63" s="33" t="s">
        <v>940</v>
      </c>
      <c r="G63" s="412">
        <v>95000</v>
      </c>
      <c r="H63" s="412">
        <v>5000</v>
      </c>
      <c r="I63" s="411">
        <v>100000</v>
      </c>
      <c r="J63" s="393"/>
      <c r="K63" s="393"/>
      <c r="L63" s="393"/>
      <c r="M63" s="393"/>
      <c r="N63" s="393"/>
      <c r="O63" s="412" t="s">
        <v>332</v>
      </c>
      <c r="P63" s="412" t="s">
        <v>88</v>
      </c>
      <c r="Q63" s="412">
        <v>100000</v>
      </c>
      <c r="R63" s="412"/>
      <c r="S63" s="412"/>
      <c r="T63" s="412"/>
      <c r="U63" s="393"/>
      <c r="V63" s="393"/>
      <c r="W63" s="393"/>
      <c r="X63" s="413"/>
      <c r="Y63" s="413"/>
      <c r="Z63" s="396"/>
      <c r="AA63" s="393"/>
      <c r="AB63" s="393"/>
      <c r="AC63" s="393"/>
      <c r="AD63" s="396" t="s">
        <v>941</v>
      </c>
      <c r="AE63" s="393"/>
      <c r="AF63" s="393"/>
    </row>
    <row r="64" spans="1:32" ht="90">
      <c r="A64" s="411">
        <v>14</v>
      </c>
      <c r="B64" s="33" t="s">
        <v>718</v>
      </c>
      <c r="C64" s="33" t="s">
        <v>937</v>
      </c>
      <c r="D64" s="245" t="s">
        <v>1024</v>
      </c>
      <c r="E64" s="33" t="s">
        <v>944</v>
      </c>
      <c r="F64" s="33" t="s">
        <v>940</v>
      </c>
      <c r="G64" s="412">
        <v>114000</v>
      </c>
      <c r="H64" s="412">
        <v>6000</v>
      </c>
      <c r="I64" s="411">
        <v>120000</v>
      </c>
      <c r="J64" s="393"/>
      <c r="K64" s="393"/>
      <c r="L64" s="393"/>
      <c r="M64" s="393"/>
      <c r="N64" s="393"/>
      <c r="O64" s="412" t="s">
        <v>332</v>
      </c>
      <c r="P64" s="412" t="s">
        <v>88</v>
      </c>
      <c r="Q64" s="412">
        <v>120000</v>
      </c>
      <c r="R64" s="393"/>
      <c r="S64" s="393"/>
      <c r="T64" s="393"/>
      <c r="U64" s="393"/>
      <c r="V64" s="393"/>
      <c r="W64" s="393"/>
      <c r="X64" s="413"/>
      <c r="Y64" s="413"/>
      <c r="Z64" s="396"/>
      <c r="AA64" s="393"/>
      <c r="AB64" s="393"/>
      <c r="AC64" s="393"/>
      <c r="AD64" s="396" t="s">
        <v>941</v>
      </c>
      <c r="AE64" s="393"/>
      <c r="AF64" s="393"/>
    </row>
    <row r="65" spans="1:32" ht="90">
      <c r="A65" s="411">
        <v>15</v>
      </c>
      <c r="B65" s="33" t="s">
        <v>718</v>
      </c>
      <c r="C65" s="33" t="s">
        <v>937</v>
      </c>
      <c r="D65" s="245" t="s">
        <v>1025</v>
      </c>
      <c r="E65" s="33" t="s">
        <v>944</v>
      </c>
      <c r="F65" s="33" t="s">
        <v>940</v>
      </c>
      <c r="G65" s="412">
        <v>361000</v>
      </c>
      <c r="H65" s="412">
        <v>19000</v>
      </c>
      <c r="I65" s="411">
        <v>380000</v>
      </c>
      <c r="J65" s="393"/>
      <c r="K65" s="393"/>
      <c r="L65" s="393"/>
      <c r="M65" s="393"/>
      <c r="N65" s="393"/>
      <c r="O65" s="412" t="s">
        <v>332</v>
      </c>
      <c r="P65" s="412" t="s">
        <v>88</v>
      </c>
      <c r="Q65" s="412">
        <v>200000</v>
      </c>
      <c r="R65" s="412" t="s">
        <v>245</v>
      </c>
      <c r="S65" s="412" t="s">
        <v>51</v>
      </c>
      <c r="T65" s="412">
        <v>180000</v>
      </c>
      <c r="U65" s="393"/>
      <c r="V65" s="393"/>
      <c r="W65" s="393"/>
      <c r="X65" s="413"/>
      <c r="Y65" s="413"/>
      <c r="Z65" s="396"/>
      <c r="AA65" s="393"/>
      <c r="AB65" s="393"/>
      <c r="AC65" s="393"/>
      <c r="AD65" s="396" t="s">
        <v>941</v>
      </c>
      <c r="AE65" s="393"/>
      <c r="AF65" s="393"/>
    </row>
    <row r="66" spans="1:32" ht="90">
      <c r="A66" s="411">
        <v>16</v>
      </c>
      <c r="B66" s="33" t="s">
        <v>718</v>
      </c>
      <c r="C66" s="33" t="s">
        <v>937</v>
      </c>
      <c r="D66" s="245" t="s">
        <v>1026</v>
      </c>
      <c r="E66" s="33" t="s">
        <v>944</v>
      </c>
      <c r="F66" s="33" t="s">
        <v>940</v>
      </c>
      <c r="G66" s="412">
        <v>1900000</v>
      </c>
      <c r="H66" s="412">
        <v>100000</v>
      </c>
      <c r="I66" s="411">
        <v>2000000</v>
      </c>
      <c r="J66" s="393"/>
      <c r="K66" s="393"/>
      <c r="L66" s="393"/>
      <c r="M66" s="393"/>
      <c r="N66" s="393"/>
      <c r="O66" s="412" t="s">
        <v>332</v>
      </c>
      <c r="P66" s="412" t="s">
        <v>88</v>
      </c>
      <c r="Q66" s="412">
        <v>1000000</v>
      </c>
      <c r="R66" s="412" t="s">
        <v>245</v>
      </c>
      <c r="S66" s="412" t="s">
        <v>51</v>
      </c>
      <c r="T66" s="412">
        <v>500000</v>
      </c>
      <c r="U66" s="412" t="s">
        <v>332</v>
      </c>
      <c r="V66" s="412" t="s">
        <v>88</v>
      </c>
      <c r="W66" s="412">
        <v>500000</v>
      </c>
      <c r="X66" s="414"/>
      <c r="Y66" s="414"/>
      <c r="Z66" s="396"/>
      <c r="AA66" s="393"/>
      <c r="AB66" s="393"/>
      <c r="AC66" s="393"/>
      <c r="AD66" s="396" t="s">
        <v>941</v>
      </c>
      <c r="AE66" s="393"/>
      <c r="AF66" s="393"/>
    </row>
    <row r="67" spans="1:32" ht="90">
      <c r="A67" s="411">
        <v>17</v>
      </c>
      <c r="B67" s="33" t="s">
        <v>718</v>
      </c>
      <c r="C67" s="33" t="s">
        <v>937</v>
      </c>
      <c r="D67" s="245" t="s">
        <v>1027</v>
      </c>
      <c r="E67" s="33" t="s">
        <v>944</v>
      </c>
      <c r="F67" s="33" t="s">
        <v>940</v>
      </c>
      <c r="G67" s="412">
        <v>855000</v>
      </c>
      <c r="H67" s="412">
        <v>45000</v>
      </c>
      <c r="I67" s="411">
        <v>900000</v>
      </c>
      <c r="J67" s="393"/>
      <c r="K67" s="393"/>
      <c r="L67" s="393"/>
      <c r="M67" s="393"/>
      <c r="N67" s="393"/>
      <c r="O67" s="412" t="s">
        <v>332</v>
      </c>
      <c r="P67" s="412" t="s">
        <v>88</v>
      </c>
      <c r="Q67" s="412">
        <v>300000</v>
      </c>
      <c r="R67" s="412" t="s">
        <v>245</v>
      </c>
      <c r="S67" s="412" t="s">
        <v>51</v>
      </c>
      <c r="T67" s="412">
        <v>300000</v>
      </c>
      <c r="U67" s="412" t="s">
        <v>332</v>
      </c>
      <c r="V67" s="412" t="s">
        <v>88</v>
      </c>
      <c r="W67" s="412">
        <v>300000</v>
      </c>
      <c r="X67" s="414"/>
      <c r="Y67" s="414"/>
      <c r="Z67" s="396"/>
      <c r="AA67" s="393"/>
      <c r="AB67" s="393"/>
      <c r="AC67" s="393"/>
      <c r="AD67" s="396" t="s">
        <v>941</v>
      </c>
      <c r="AE67" s="393"/>
      <c r="AF67" s="393"/>
    </row>
    <row r="68" spans="1:32" ht="105">
      <c r="A68" s="411">
        <v>18</v>
      </c>
      <c r="B68" s="33" t="s">
        <v>718</v>
      </c>
      <c r="C68" s="33" t="s">
        <v>937</v>
      </c>
      <c r="D68" s="245" t="s">
        <v>1028</v>
      </c>
      <c r="E68" s="33" t="s">
        <v>986</v>
      </c>
      <c r="F68" s="33" t="s">
        <v>940</v>
      </c>
      <c r="G68" s="412">
        <v>256500</v>
      </c>
      <c r="H68" s="412">
        <v>13500</v>
      </c>
      <c r="I68" s="411">
        <v>270000</v>
      </c>
      <c r="J68" s="393"/>
      <c r="K68" s="393"/>
      <c r="L68" s="393"/>
      <c r="M68" s="393"/>
      <c r="N68" s="393"/>
      <c r="O68" s="412" t="s">
        <v>332</v>
      </c>
      <c r="P68" s="412" t="s">
        <v>88</v>
      </c>
      <c r="Q68" s="412">
        <v>150000</v>
      </c>
      <c r="R68" s="412" t="s">
        <v>245</v>
      </c>
      <c r="S68" s="412" t="s">
        <v>51</v>
      </c>
      <c r="T68" s="412">
        <v>120000</v>
      </c>
      <c r="U68" s="393"/>
      <c r="V68" s="393"/>
      <c r="W68" s="393"/>
      <c r="X68" s="413"/>
      <c r="Y68" s="413"/>
      <c r="Z68" s="396"/>
      <c r="AA68" s="393"/>
      <c r="AB68" s="393"/>
      <c r="AC68" s="393"/>
      <c r="AD68" s="396" t="s">
        <v>941</v>
      </c>
      <c r="AE68" s="393"/>
      <c r="AF68" s="393"/>
    </row>
    <row r="69" spans="1:32" ht="90">
      <c r="A69" s="411">
        <v>19</v>
      </c>
      <c r="B69" s="33" t="s">
        <v>718</v>
      </c>
      <c r="C69" s="33" t="s">
        <v>937</v>
      </c>
      <c r="D69" s="245" t="s">
        <v>1029</v>
      </c>
      <c r="E69" s="33" t="s">
        <v>944</v>
      </c>
      <c r="F69" s="33" t="s">
        <v>940</v>
      </c>
      <c r="G69" s="412">
        <v>665000</v>
      </c>
      <c r="H69" s="412">
        <v>35000</v>
      </c>
      <c r="I69" s="411">
        <v>700000</v>
      </c>
      <c r="J69" s="393"/>
      <c r="K69" s="393"/>
      <c r="L69" s="393"/>
      <c r="M69" s="393"/>
      <c r="N69" s="393"/>
      <c r="O69" s="412" t="s">
        <v>332</v>
      </c>
      <c r="P69" s="412" t="s">
        <v>88</v>
      </c>
      <c r="Q69" s="412">
        <v>250000</v>
      </c>
      <c r="R69" s="412" t="s">
        <v>245</v>
      </c>
      <c r="S69" s="412" t="s">
        <v>51</v>
      </c>
      <c r="T69" s="412">
        <v>250000</v>
      </c>
      <c r="U69" s="412" t="s">
        <v>332</v>
      </c>
      <c r="V69" s="412" t="s">
        <v>88</v>
      </c>
      <c r="W69" s="412">
        <v>200000</v>
      </c>
      <c r="X69" s="414"/>
      <c r="Y69" s="414"/>
      <c r="Z69" s="396"/>
      <c r="AA69" s="393"/>
      <c r="AB69" s="393"/>
      <c r="AC69" s="393"/>
      <c r="AD69" s="396" t="s">
        <v>941</v>
      </c>
      <c r="AE69" s="393"/>
      <c r="AF69" s="393"/>
    </row>
    <row r="70" spans="1:32" ht="105">
      <c r="A70" s="411">
        <v>20</v>
      </c>
      <c r="B70" s="33" t="s">
        <v>718</v>
      </c>
      <c r="C70" s="33" t="s">
        <v>937</v>
      </c>
      <c r="D70" s="245" t="s">
        <v>1030</v>
      </c>
      <c r="E70" s="33" t="s">
        <v>986</v>
      </c>
      <c r="F70" s="33" t="s">
        <v>940</v>
      </c>
      <c r="G70" s="412">
        <v>123500</v>
      </c>
      <c r="H70" s="412">
        <v>6500</v>
      </c>
      <c r="I70" s="411">
        <v>130000</v>
      </c>
      <c r="J70" s="393"/>
      <c r="K70" s="393"/>
      <c r="L70" s="393"/>
      <c r="M70" s="393"/>
      <c r="N70" s="393"/>
      <c r="O70" s="393"/>
      <c r="P70" s="393"/>
      <c r="Q70" s="393"/>
      <c r="R70" s="412" t="s">
        <v>332</v>
      </c>
      <c r="S70" s="412" t="s">
        <v>88</v>
      </c>
      <c r="T70" s="412">
        <v>100000</v>
      </c>
      <c r="U70" s="412" t="s">
        <v>245</v>
      </c>
      <c r="V70" s="412" t="s">
        <v>51</v>
      </c>
      <c r="W70" s="412">
        <v>30000</v>
      </c>
      <c r="X70" s="414"/>
      <c r="Y70" s="414"/>
      <c r="Z70" s="396"/>
      <c r="AA70" s="393"/>
      <c r="AB70" s="393"/>
      <c r="AC70" s="393"/>
      <c r="AD70" s="396" t="s">
        <v>941</v>
      </c>
      <c r="AE70" s="393"/>
      <c r="AF70" s="393"/>
    </row>
    <row r="71" spans="1:32" ht="105">
      <c r="A71" s="411">
        <v>21</v>
      </c>
      <c r="B71" s="33" t="s">
        <v>718</v>
      </c>
      <c r="C71" s="33" t="s">
        <v>937</v>
      </c>
      <c r="D71" s="245" t="s">
        <v>1031</v>
      </c>
      <c r="E71" s="33" t="s">
        <v>986</v>
      </c>
      <c r="F71" s="33" t="s">
        <v>940</v>
      </c>
      <c r="G71" s="412">
        <v>152000</v>
      </c>
      <c r="H71" s="412">
        <v>8000</v>
      </c>
      <c r="I71" s="411">
        <v>160000</v>
      </c>
      <c r="J71" s="393"/>
      <c r="K71" s="393"/>
      <c r="L71" s="393"/>
      <c r="M71" s="393"/>
      <c r="N71" s="393"/>
      <c r="O71" s="393"/>
      <c r="P71" s="393"/>
      <c r="Q71" s="393"/>
      <c r="R71" s="412" t="s">
        <v>332</v>
      </c>
      <c r="S71" s="412" t="s">
        <v>88</v>
      </c>
      <c r="T71" s="412">
        <v>100000</v>
      </c>
      <c r="U71" s="412" t="s">
        <v>245</v>
      </c>
      <c r="V71" s="412" t="s">
        <v>51</v>
      </c>
      <c r="W71" s="412">
        <v>60000</v>
      </c>
      <c r="X71" s="414"/>
      <c r="Y71" s="414"/>
      <c r="Z71" s="396"/>
      <c r="AA71" s="393"/>
      <c r="AB71" s="393"/>
      <c r="AC71" s="393"/>
      <c r="AD71" s="396" t="s">
        <v>941</v>
      </c>
      <c r="AE71" s="393"/>
      <c r="AF71" s="393"/>
    </row>
    <row r="72" spans="1:32" ht="105">
      <c r="A72" s="411">
        <v>22</v>
      </c>
      <c r="B72" s="33" t="s">
        <v>718</v>
      </c>
      <c r="C72" s="33" t="s">
        <v>937</v>
      </c>
      <c r="D72" s="245" t="s">
        <v>1032</v>
      </c>
      <c r="E72" s="33" t="s">
        <v>986</v>
      </c>
      <c r="F72" s="33" t="s">
        <v>940</v>
      </c>
      <c r="G72" s="412">
        <v>95000</v>
      </c>
      <c r="H72" s="412">
        <v>5000</v>
      </c>
      <c r="I72" s="411">
        <v>100000</v>
      </c>
      <c r="J72" s="393"/>
      <c r="K72" s="393"/>
      <c r="L72" s="393"/>
      <c r="M72" s="393"/>
      <c r="N72" s="393"/>
      <c r="O72" s="393"/>
      <c r="P72" s="393"/>
      <c r="Q72" s="393"/>
      <c r="R72" s="412" t="s">
        <v>332</v>
      </c>
      <c r="S72" s="412" t="s">
        <v>88</v>
      </c>
      <c r="T72" s="412">
        <v>100000</v>
      </c>
      <c r="U72" s="393"/>
      <c r="V72" s="393"/>
      <c r="W72" s="412"/>
      <c r="X72" s="414"/>
      <c r="Y72" s="414"/>
      <c r="Z72" s="396"/>
      <c r="AA72" s="393"/>
      <c r="AB72" s="393"/>
      <c r="AC72" s="393"/>
      <c r="AD72" s="396" t="s">
        <v>941</v>
      </c>
      <c r="AE72" s="393"/>
      <c r="AF72" s="393"/>
    </row>
    <row r="73" spans="1:32" ht="105">
      <c r="A73" s="411">
        <v>23</v>
      </c>
      <c r="B73" s="33" t="s">
        <v>718</v>
      </c>
      <c r="C73" s="33" t="s">
        <v>937</v>
      </c>
      <c r="D73" s="245" t="s">
        <v>1033</v>
      </c>
      <c r="E73" s="33" t="s">
        <v>986</v>
      </c>
      <c r="F73" s="33" t="s">
        <v>940</v>
      </c>
      <c r="G73" s="412">
        <v>123500</v>
      </c>
      <c r="H73" s="412">
        <v>6500</v>
      </c>
      <c r="I73" s="411">
        <v>130000</v>
      </c>
      <c r="J73" s="393"/>
      <c r="K73" s="393"/>
      <c r="L73" s="393"/>
      <c r="M73" s="393"/>
      <c r="N73" s="393"/>
      <c r="O73" s="393"/>
      <c r="P73" s="393"/>
      <c r="Q73" s="393"/>
      <c r="R73" s="412" t="s">
        <v>332</v>
      </c>
      <c r="S73" s="412" t="s">
        <v>88</v>
      </c>
      <c r="T73" s="412">
        <v>130000</v>
      </c>
      <c r="U73" s="393"/>
      <c r="V73" s="393"/>
      <c r="W73" s="393"/>
      <c r="X73" s="413"/>
      <c r="Y73" s="413"/>
      <c r="Z73" s="396"/>
      <c r="AA73" s="393"/>
      <c r="AB73" s="393"/>
      <c r="AC73" s="393"/>
      <c r="AD73" s="396" t="s">
        <v>941</v>
      </c>
      <c r="AE73" s="393"/>
      <c r="AF73" s="393"/>
    </row>
    <row r="74" spans="1:32" ht="105">
      <c r="A74" s="411">
        <v>24</v>
      </c>
      <c r="B74" s="33" t="s">
        <v>718</v>
      </c>
      <c r="C74" s="33" t="s">
        <v>937</v>
      </c>
      <c r="D74" s="245" t="s">
        <v>1034</v>
      </c>
      <c r="E74" s="33" t="s">
        <v>986</v>
      </c>
      <c r="F74" s="33" t="s">
        <v>940</v>
      </c>
      <c r="G74" s="412">
        <v>285000</v>
      </c>
      <c r="H74" s="412">
        <v>15000</v>
      </c>
      <c r="I74" s="411">
        <v>300000</v>
      </c>
      <c r="J74" s="393"/>
      <c r="K74" s="393"/>
      <c r="L74" s="393"/>
      <c r="M74" s="393"/>
      <c r="N74" s="393"/>
      <c r="O74" s="393"/>
      <c r="P74" s="393"/>
      <c r="Q74" s="393"/>
      <c r="R74" s="412" t="s">
        <v>332</v>
      </c>
      <c r="S74" s="412" t="s">
        <v>88</v>
      </c>
      <c r="T74" s="412">
        <v>150000</v>
      </c>
      <c r="U74" s="412" t="s">
        <v>245</v>
      </c>
      <c r="V74" s="412" t="s">
        <v>51</v>
      </c>
      <c r="W74" s="412">
        <v>150000</v>
      </c>
      <c r="X74" s="414"/>
      <c r="Y74" s="414"/>
      <c r="Z74" s="396"/>
      <c r="AA74" s="393"/>
      <c r="AB74" s="393"/>
      <c r="AC74" s="393"/>
      <c r="AD74" s="396" t="s">
        <v>941</v>
      </c>
      <c r="AE74" s="393"/>
      <c r="AF74" s="393"/>
    </row>
    <row r="75" spans="1:32" ht="105">
      <c r="A75" s="411">
        <v>25</v>
      </c>
      <c r="B75" s="33" t="s">
        <v>718</v>
      </c>
      <c r="C75" s="33" t="s">
        <v>937</v>
      </c>
      <c r="D75" s="245" t="s">
        <v>1035</v>
      </c>
      <c r="E75" s="33" t="s">
        <v>986</v>
      </c>
      <c r="F75" s="33" t="s">
        <v>940</v>
      </c>
      <c r="G75" s="412">
        <v>71250</v>
      </c>
      <c r="H75" s="412">
        <v>3750</v>
      </c>
      <c r="I75" s="411">
        <v>75000</v>
      </c>
      <c r="J75" s="393"/>
      <c r="K75" s="393"/>
      <c r="L75" s="393"/>
      <c r="M75" s="393"/>
      <c r="N75" s="393"/>
      <c r="O75" s="393"/>
      <c r="P75" s="393"/>
      <c r="Q75" s="393"/>
      <c r="R75" s="412" t="s">
        <v>332</v>
      </c>
      <c r="S75" s="412" t="s">
        <v>88</v>
      </c>
      <c r="T75" s="412">
        <v>75000</v>
      </c>
      <c r="U75" s="393"/>
      <c r="V75" s="393"/>
      <c r="W75" s="393"/>
      <c r="X75" s="413"/>
      <c r="Y75" s="413"/>
      <c r="Z75" s="396"/>
      <c r="AA75" s="393"/>
      <c r="AB75" s="393"/>
      <c r="AC75" s="393"/>
      <c r="AD75" s="396" t="s">
        <v>941</v>
      </c>
      <c r="AE75" s="393"/>
      <c r="AF75" s="393"/>
    </row>
    <row r="76" spans="1:32" ht="105">
      <c r="A76" s="411">
        <v>26</v>
      </c>
      <c r="B76" s="33" t="s">
        <v>718</v>
      </c>
      <c r="C76" s="33" t="s">
        <v>937</v>
      </c>
      <c r="D76" s="245" t="s">
        <v>1036</v>
      </c>
      <c r="E76" s="33" t="s">
        <v>986</v>
      </c>
      <c r="F76" s="33" t="s">
        <v>940</v>
      </c>
      <c r="G76" s="412">
        <v>190000</v>
      </c>
      <c r="H76" s="412">
        <v>10000</v>
      </c>
      <c r="I76" s="411">
        <v>200000</v>
      </c>
      <c r="J76" s="393"/>
      <c r="K76" s="393"/>
      <c r="L76" s="393"/>
      <c r="M76" s="393"/>
      <c r="N76" s="393"/>
      <c r="O76" s="393"/>
      <c r="P76" s="393"/>
      <c r="Q76" s="393"/>
      <c r="R76" s="412" t="s">
        <v>332</v>
      </c>
      <c r="S76" s="412" t="s">
        <v>88</v>
      </c>
      <c r="T76" s="412">
        <v>100000</v>
      </c>
      <c r="U76" s="412" t="s">
        <v>245</v>
      </c>
      <c r="V76" s="412" t="s">
        <v>51</v>
      </c>
      <c r="W76" s="412">
        <v>100000</v>
      </c>
      <c r="X76" s="414"/>
      <c r="Y76" s="414"/>
      <c r="Z76" s="396"/>
      <c r="AA76" s="393"/>
      <c r="AB76" s="393"/>
      <c r="AC76" s="393"/>
      <c r="AD76" s="396" t="s">
        <v>941</v>
      </c>
      <c r="AE76" s="393"/>
      <c r="AF76" s="393"/>
    </row>
    <row r="77" spans="1:32">
      <c r="A77" s="415"/>
      <c r="B77" s="111"/>
      <c r="C77" s="111"/>
      <c r="D77" s="256"/>
      <c r="E77" s="111"/>
      <c r="F77" s="111"/>
      <c r="G77" s="415"/>
      <c r="H77" s="415"/>
      <c r="I77" s="415"/>
      <c r="J77" s="410"/>
      <c r="K77" s="410"/>
      <c r="L77" s="410"/>
      <c r="M77" s="410"/>
      <c r="N77" s="410"/>
      <c r="O77" s="410"/>
      <c r="P77" s="410"/>
      <c r="Q77" s="410"/>
      <c r="R77" s="415"/>
      <c r="S77" s="415"/>
      <c r="T77" s="415"/>
      <c r="U77" s="415"/>
      <c r="V77" s="415"/>
      <c r="W77" s="415"/>
      <c r="X77" s="416"/>
      <c r="Y77" s="416"/>
      <c r="Z77" s="406"/>
      <c r="AA77" s="393"/>
      <c r="AB77" s="393"/>
      <c r="AC77" s="393"/>
      <c r="AD77" s="406"/>
      <c r="AE77" s="410"/>
      <c r="AF77" s="410"/>
    </row>
    <row r="78" spans="1:32" ht="105">
      <c r="A78" s="412">
        <v>1</v>
      </c>
      <c r="B78" s="33" t="s">
        <v>718</v>
      </c>
      <c r="C78" s="33" t="s">
        <v>937</v>
      </c>
      <c r="D78" s="33" t="s">
        <v>1037</v>
      </c>
      <c r="E78" s="33" t="s">
        <v>986</v>
      </c>
      <c r="F78" s="33" t="s">
        <v>940</v>
      </c>
      <c r="G78" s="412">
        <v>712500</v>
      </c>
      <c r="H78" s="412">
        <v>37500</v>
      </c>
      <c r="I78" s="412">
        <v>750000</v>
      </c>
      <c r="J78" s="393"/>
      <c r="K78" s="393"/>
      <c r="L78" s="393"/>
      <c r="M78" s="393"/>
      <c r="N78" s="393"/>
      <c r="O78" s="393"/>
      <c r="P78" s="393"/>
      <c r="Q78" s="393"/>
      <c r="R78" s="244" t="s">
        <v>206</v>
      </c>
      <c r="S78" s="244" t="s">
        <v>51</v>
      </c>
      <c r="T78" s="412">
        <v>750000</v>
      </c>
      <c r="U78" s="393"/>
      <c r="V78" s="393"/>
      <c r="W78" s="399"/>
      <c r="X78" s="414"/>
      <c r="Y78" s="414"/>
      <c r="Z78" s="396"/>
      <c r="AA78" s="393"/>
      <c r="AB78" s="393"/>
      <c r="AC78" s="393"/>
      <c r="AD78" s="396" t="s">
        <v>941</v>
      </c>
      <c r="AE78" s="393"/>
      <c r="AF78" s="393"/>
    </row>
    <row r="79" spans="1:32" ht="105">
      <c r="A79" s="412">
        <v>2</v>
      </c>
      <c r="B79" s="33" t="s">
        <v>718</v>
      </c>
      <c r="C79" s="33" t="s">
        <v>937</v>
      </c>
      <c r="D79" s="33" t="s">
        <v>1038</v>
      </c>
      <c r="E79" s="33" t="s">
        <v>986</v>
      </c>
      <c r="F79" s="33" t="s">
        <v>940</v>
      </c>
      <c r="G79" s="412">
        <v>85500</v>
      </c>
      <c r="H79" s="412">
        <v>4500</v>
      </c>
      <c r="I79" s="412">
        <v>90000</v>
      </c>
      <c r="J79" s="393"/>
      <c r="K79" s="393"/>
      <c r="L79" s="393"/>
      <c r="M79" s="393"/>
      <c r="N79" s="393"/>
      <c r="O79" s="393"/>
      <c r="P79" s="393"/>
      <c r="Q79" s="393"/>
      <c r="R79" s="244" t="s">
        <v>206</v>
      </c>
      <c r="S79" s="244" t="s">
        <v>51</v>
      </c>
      <c r="T79" s="412">
        <v>90000</v>
      </c>
      <c r="U79" s="412"/>
      <c r="V79" s="412"/>
      <c r="W79" s="399"/>
      <c r="X79" s="414"/>
      <c r="Y79" s="414"/>
      <c r="Z79" s="396"/>
      <c r="AA79" s="393"/>
      <c r="AB79" s="393"/>
      <c r="AC79" s="393"/>
      <c r="AD79" s="396" t="s">
        <v>941</v>
      </c>
      <c r="AE79" s="393"/>
      <c r="AF79" s="393"/>
    </row>
    <row r="80" spans="1:32" ht="105">
      <c r="A80" s="412">
        <v>3</v>
      </c>
      <c r="B80" s="33" t="s">
        <v>718</v>
      </c>
      <c r="C80" s="33" t="s">
        <v>937</v>
      </c>
      <c r="D80" s="33" t="s">
        <v>1039</v>
      </c>
      <c r="E80" s="33" t="s">
        <v>986</v>
      </c>
      <c r="F80" s="33" t="s">
        <v>940</v>
      </c>
      <c r="G80" s="412">
        <v>275500</v>
      </c>
      <c r="H80" s="412">
        <v>14500</v>
      </c>
      <c r="I80" s="412">
        <v>290000</v>
      </c>
      <c r="J80" s="393"/>
      <c r="K80" s="393"/>
      <c r="L80" s="393"/>
      <c r="M80" s="393"/>
      <c r="N80" s="393"/>
      <c r="O80" s="393"/>
      <c r="P80" s="393"/>
      <c r="Q80" s="393"/>
      <c r="R80" s="244" t="s">
        <v>206</v>
      </c>
      <c r="S80" s="244" t="s">
        <v>51</v>
      </c>
      <c r="T80" s="412">
        <v>290000</v>
      </c>
      <c r="U80" s="412"/>
      <c r="V80" s="412"/>
      <c r="W80" s="399"/>
      <c r="X80" s="414"/>
      <c r="Y80" s="414"/>
      <c r="Z80" s="396"/>
      <c r="AA80" s="393"/>
      <c r="AB80" s="393"/>
      <c r="AC80" s="393"/>
      <c r="AD80" s="396" t="s">
        <v>941</v>
      </c>
      <c r="AE80" s="393"/>
      <c r="AF80" s="393"/>
    </row>
    <row r="81" spans="1:32" ht="105">
      <c r="A81" s="412">
        <v>4</v>
      </c>
      <c r="B81" s="33" t="s">
        <v>718</v>
      </c>
      <c r="C81" s="33" t="s">
        <v>937</v>
      </c>
      <c r="D81" s="33" t="s">
        <v>1040</v>
      </c>
      <c r="E81" s="33" t="s">
        <v>986</v>
      </c>
      <c r="F81" s="33" t="s">
        <v>940</v>
      </c>
      <c r="G81" s="412">
        <v>475000</v>
      </c>
      <c r="H81" s="412">
        <v>25000</v>
      </c>
      <c r="I81" s="412">
        <v>500000</v>
      </c>
      <c r="J81" s="393"/>
      <c r="K81" s="393"/>
      <c r="L81" s="393"/>
      <c r="M81" s="393"/>
      <c r="N81" s="393"/>
      <c r="O81" s="393"/>
      <c r="P81" s="393"/>
      <c r="Q81" s="393"/>
      <c r="R81" s="393"/>
      <c r="S81" s="393"/>
      <c r="T81" s="412"/>
      <c r="U81" s="412" t="s">
        <v>97</v>
      </c>
      <c r="V81" s="412" t="s">
        <v>88</v>
      </c>
      <c r="W81" s="399">
        <v>500000</v>
      </c>
      <c r="X81" s="414"/>
      <c r="Y81" s="414"/>
      <c r="Z81" s="396"/>
      <c r="AA81" s="393"/>
      <c r="AB81" s="393"/>
      <c r="AC81" s="393"/>
      <c r="AD81" s="396" t="s">
        <v>941</v>
      </c>
      <c r="AE81" s="393"/>
      <c r="AF81" s="393"/>
    </row>
    <row r="82" spans="1:32" ht="105">
      <c r="A82" s="412">
        <v>5</v>
      </c>
      <c r="B82" s="33" t="s">
        <v>718</v>
      </c>
      <c r="C82" s="33" t="s">
        <v>937</v>
      </c>
      <c r="D82" s="417" t="s">
        <v>1041</v>
      </c>
      <c r="E82" s="33" t="s">
        <v>986</v>
      </c>
      <c r="F82" s="33" t="s">
        <v>940</v>
      </c>
      <c r="G82" s="412">
        <v>2185000</v>
      </c>
      <c r="H82" s="412">
        <v>115000</v>
      </c>
      <c r="I82" s="412">
        <v>2300000</v>
      </c>
      <c r="J82" s="393"/>
      <c r="K82" s="393"/>
      <c r="L82" s="393"/>
      <c r="M82" s="393"/>
      <c r="N82" s="393"/>
      <c r="O82" s="393"/>
      <c r="P82" s="393"/>
      <c r="Q82" s="393"/>
      <c r="R82" s="393"/>
      <c r="S82" s="393"/>
      <c r="T82" s="412"/>
      <c r="U82" s="412" t="s">
        <v>97</v>
      </c>
      <c r="V82" s="412" t="s">
        <v>88</v>
      </c>
      <c r="W82" s="399">
        <v>2300000</v>
      </c>
      <c r="X82" s="414"/>
      <c r="Y82" s="414"/>
      <c r="Z82" s="396"/>
      <c r="AA82" s="393"/>
      <c r="AB82" s="393"/>
      <c r="AC82" s="393"/>
      <c r="AD82" s="396" t="s">
        <v>941</v>
      </c>
      <c r="AE82" s="393"/>
      <c r="AF82" s="393"/>
    </row>
    <row r="83" spans="1:32" ht="105">
      <c r="A83" s="412">
        <v>6</v>
      </c>
      <c r="B83" s="33" t="s">
        <v>718</v>
      </c>
      <c r="C83" s="33" t="s">
        <v>937</v>
      </c>
      <c r="D83" s="417" t="s">
        <v>1042</v>
      </c>
      <c r="E83" s="33" t="s">
        <v>986</v>
      </c>
      <c r="F83" s="33" t="s">
        <v>940</v>
      </c>
      <c r="G83" s="412">
        <v>380000</v>
      </c>
      <c r="H83" s="412">
        <v>20000</v>
      </c>
      <c r="I83" s="412">
        <v>400000</v>
      </c>
      <c r="J83" s="393"/>
      <c r="K83" s="393"/>
      <c r="L83" s="393"/>
      <c r="M83" s="393"/>
      <c r="N83" s="393"/>
      <c r="O83" s="393"/>
      <c r="P83" s="393"/>
      <c r="Q83" s="393"/>
      <c r="R83" s="393"/>
      <c r="S83" s="393"/>
      <c r="T83" s="412"/>
      <c r="U83" s="412" t="s">
        <v>97</v>
      </c>
      <c r="V83" s="412" t="s">
        <v>88</v>
      </c>
      <c r="W83" s="399">
        <v>400000</v>
      </c>
      <c r="X83" s="414"/>
      <c r="Y83" s="414"/>
      <c r="Z83" s="396"/>
      <c r="AA83" s="393"/>
      <c r="AB83" s="393"/>
      <c r="AC83" s="393"/>
      <c r="AD83" s="396" t="s">
        <v>941</v>
      </c>
      <c r="AE83" s="393"/>
      <c r="AF83" s="393"/>
    </row>
    <row r="84" spans="1:32" ht="105">
      <c r="A84" s="412">
        <v>7</v>
      </c>
      <c r="B84" s="33" t="s">
        <v>718</v>
      </c>
      <c r="C84" s="33" t="s">
        <v>937</v>
      </c>
      <c r="D84" s="417" t="s">
        <v>1043</v>
      </c>
      <c r="E84" s="33" t="s">
        <v>986</v>
      </c>
      <c r="F84" s="33" t="s">
        <v>940</v>
      </c>
      <c r="G84" s="412">
        <v>1425000</v>
      </c>
      <c r="H84" s="412">
        <v>75000</v>
      </c>
      <c r="I84" s="412">
        <v>1500000</v>
      </c>
      <c r="J84" s="393"/>
      <c r="K84" s="393"/>
      <c r="L84" s="393"/>
      <c r="M84" s="393"/>
      <c r="N84" s="393"/>
      <c r="O84" s="393"/>
      <c r="P84" s="393"/>
      <c r="Q84" s="393"/>
      <c r="R84" s="244" t="s">
        <v>206</v>
      </c>
      <c r="S84" s="244" t="s">
        <v>51</v>
      </c>
      <c r="T84" s="412">
        <v>1500000</v>
      </c>
      <c r="U84" s="412"/>
      <c r="V84" s="412"/>
      <c r="W84" s="399"/>
      <c r="X84" s="414"/>
      <c r="Y84" s="414"/>
      <c r="Z84" s="396"/>
      <c r="AA84" s="393"/>
      <c r="AB84" s="393"/>
      <c r="AC84" s="393"/>
      <c r="AD84" s="396" t="s">
        <v>941</v>
      </c>
      <c r="AE84" s="393"/>
      <c r="AF84" s="393"/>
    </row>
    <row r="85" spans="1:32" ht="105">
      <c r="A85" s="412">
        <v>8</v>
      </c>
      <c r="B85" s="33" t="s">
        <v>718</v>
      </c>
      <c r="C85" s="33" t="s">
        <v>937</v>
      </c>
      <c r="D85" s="417" t="s">
        <v>1044</v>
      </c>
      <c r="E85" s="33" t="s">
        <v>986</v>
      </c>
      <c r="F85" s="33" t="s">
        <v>940</v>
      </c>
      <c r="G85" s="412">
        <v>1425000</v>
      </c>
      <c r="H85" s="412">
        <v>75000</v>
      </c>
      <c r="I85" s="412">
        <v>1500000</v>
      </c>
      <c r="J85" s="393"/>
      <c r="K85" s="393"/>
      <c r="L85" s="393"/>
      <c r="M85" s="393"/>
      <c r="N85" s="393"/>
      <c r="O85" s="393"/>
      <c r="P85" s="393"/>
      <c r="Q85" s="393"/>
      <c r="R85" s="393"/>
      <c r="S85" s="393"/>
      <c r="T85" s="412"/>
      <c r="U85" s="412" t="s">
        <v>97</v>
      </c>
      <c r="V85" s="412" t="s">
        <v>88</v>
      </c>
      <c r="W85" s="399">
        <v>1500000</v>
      </c>
      <c r="X85" s="414"/>
      <c r="Y85" s="414"/>
      <c r="Z85" s="396"/>
      <c r="AA85" s="393"/>
      <c r="AB85" s="393"/>
      <c r="AC85" s="393"/>
      <c r="AD85" s="396" t="s">
        <v>941</v>
      </c>
      <c r="AE85" s="393"/>
      <c r="AF85" s="393"/>
    </row>
    <row r="86" spans="1:32" ht="105">
      <c r="A86" s="412">
        <v>9</v>
      </c>
      <c r="B86" s="33" t="s">
        <v>718</v>
      </c>
      <c r="C86" s="33" t="s">
        <v>937</v>
      </c>
      <c r="D86" s="417" t="s">
        <v>1045</v>
      </c>
      <c r="E86" s="33" t="s">
        <v>986</v>
      </c>
      <c r="F86" s="33" t="s">
        <v>940</v>
      </c>
      <c r="G86" s="412">
        <v>332500</v>
      </c>
      <c r="H86" s="412">
        <v>17500</v>
      </c>
      <c r="I86" s="412">
        <v>350000</v>
      </c>
      <c r="J86" s="393"/>
      <c r="K86" s="393"/>
      <c r="L86" s="393"/>
      <c r="M86" s="393"/>
      <c r="N86" s="393"/>
      <c r="O86" s="393"/>
      <c r="P86" s="393"/>
      <c r="Q86" s="393"/>
      <c r="R86" s="244" t="s">
        <v>206</v>
      </c>
      <c r="S86" s="244" t="s">
        <v>51</v>
      </c>
      <c r="T86" s="412">
        <v>350000</v>
      </c>
      <c r="U86" s="412"/>
      <c r="V86" s="412"/>
      <c r="W86" s="399"/>
      <c r="X86" s="414"/>
      <c r="Y86" s="414"/>
      <c r="Z86" s="396"/>
      <c r="AA86" s="393"/>
      <c r="AB86" s="393"/>
      <c r="AC86" s="393"/>
      <c r="AD86" s="396" t="s">
        <v>941</v>
      </c>
      <c r="AE86" s="393"/>
      <c r="AF86" s="393"/>
    </row>
    <row r="87" spans="1:32" ht="105">
      <c r="A87" s="412">
        <v>10</v>
      </c>
      <c r="B87" s="33" t="s">
        <v>718</v>
      </c>
      <c r="C87" s="33" t="s">
        <v>937</v>
      </c>
      <c r="D87" s="417" t="s">
        <v>1046</v>
      </c>
      <c r="E87" s="33" t="s">
        <v>986</v>
      </c>
      <c r="F87" s="33" t="s">
        <v>940</v>
      </c>
      <c r="G87" s="412">
        <v>190000</v>
      </c>
      <c r="H87" s="412">
        <v>10000</v>
      </c>
      <c r="I87" s="412">
        <v>200000</v>
      </c>
      <c r="J87" s="393"/>
      <c r="K87" s="393"/>
      <c r="L87" s="393"/>
      <c r="M87" s="393"/>
      <c r="N87" s="393"/>
      <c r="O87" s="393"/>
      <c r="P87" s="393"/>
      <c r="Q87" s="393"/>
      <c r="R87" s="393"/>
      <c r="S87" s="393"/>
      <c r="T87" s="412"/>
      <c r="U87" s="412" t="s">
        <v>97</v>
      </c>
      <c r="V87" s="412" t="s">
        <v>88</v>
      </c>
      <c r="W87" s="399">
        <v>200000</v>
      </c>
      <c r="X87" s="414"/>
      <c r="Y87" s="414"/>
      <c r="Z87" s="396"/>
      <c r="AA87" s="393"/>
      <c r="AB87" s="393"/>
      <c r="AC87" s="393"/>
      <c r="AD87" s="396" t="s">
        <v>941</v>
      </c>
      <c r="AE87" s="393"/>
      <c r="AF87" s="393"/>
    </row>
    <row r="88" spans="1:32" ht="105">
      <c r="A88" s="412">
        <v>11</v>
      </c>
      <c r="B88" s="33" t="s">
        <v>718</v>
      </c>
      <c r="C88" s="33" t="s">
        <v>937</v>
      </c>
      <c r="D88" s="417" t="s">
        <v>1047</v>
      </c>
      <c r="E88" s="33" t="s">
        <v>986</v>
      </c>
      <c r="F88" s="33" t="s">
        <v>940</v>
      </c>
      <c r="G88" s="412">
        <v>76000</v>
      </c>
      <c r="H88" s="412">
        <v>4000</v>
      </c>
      <c r="I88" s="412">
        <v>80000</v>
      </c>
      <c r="J88" s="393"/>
      <c r="K88" s="393"/>
      <c r="L88" s="393"/>
      <c r="M88" s="393"/>
      <c r="N88" s="393"/>
      <c r="O88" s="393"/>
      <c r="P88" s="393"/>
      <c r="Q88" s="393"/>
      <c r="R88" s="393"/>
      <c r="S88" s="393"/>
      <c r="T88" s="412"/>
      <c r="U88" s="412" t="s">
        <v>97</v>
      </c>
      <c r="V88" s="412" t="s">
        <v>88</v>
      </c>
      <c r="W88" s="399">
        <v>80000</v>
      </c>
      <c r="X88" s="414"/>
      <c r="Y88" s="414"/>
      <c r="Z88" s="396"/>
      <c r="AA88" s="393"/>
      <c r="AB88" s="393"/>
      <c r="AC88" s="393"/>
      <c r="AD88" s="396" t="s">
        <v>941</v>
      </c>
      <c r="AE88" s="393"/>
      <c r="AF88" s="393"/>
    </row>
    <row r="89" spans="1:32" ht="105">
      <c r="A89" s="412">
        <v>12</v>
      </c>
      <c r="B89" s="33" t="s">
        <v>718</v>
      </c>
      <c r="C89" s="33" t="s">
        <v>937</v>
      </c>
      <c r="D89" s="417" t="s">
        <v>1048</v>
      </c>
      <c r="E89" s="33" t="s">
        <v>986</v>
      </c>
      <c r="F89" s="33" t="s">
        <v>940</v>
      </c>
      <c r="G89" s="412">
        <v>76000</v>
      </c>
      <c r="H89" s="412">
        <v>4000</v>
      </c>
      <c r="I89" s="412">
        <v>80000</v>
      </c>
      <c r="J89" s="393"/>
      <c r="K89" s="393"/>
      <c r="L89" s="393"/>
      <c r="M89" s="393"/>
      <c r="N89" s="393"/>
      <c r="O89" s="393"/>
      <c r="P89" s="393"/>
      <c r="Q89" s="393"/>
      <c r="R89" s="393"/>
      <c r="S89" s="393"/>
      <c r="T89" s="412"/>
      <c r="U89" s="412" t="s">
        <v>97</v>
      </c>
      <c r="V89" s="412" t="s">
        <v>88</v>
      </c>
      <c r="W89" s="399">
        <v>80000</v>
      </c>
      <c r="X89" s="414"/>
      <c r="Y89" s="414"/>
      <c r="Z89" s="396"/>
      <c r="AA89" s="393"/>
      <c r="AB89" s="393"/>
      <c r="AC89" s="393"/>
      <c r="AD89" s="396" t="s">
        <v>941</v>
      </c>
      <c r="AE89" s="393"/>
      <c r="AF89" s="393"/>
    </row>
    <row r="90" spans="1:32" ht="105">
      <c r="A90" s="412">
        <v>13</v>
      </c>
      <c r="B90" s="33" t="s">
        <v>718</v>
      </c>
      <c r="C90" s="33" t="s">
        <v>937</v>
      </c>
      <c r="D90" s="417" t="s">
        <v>1049</v>
      </c>
      <c r="E90" s="33" t="s">
        <v>986</v>
      </c>
      <c r="F90" s="33" t="s">
        <v>940</v>
      </c>
      <c r="G90" s="412">
        <v>190000</v>
      </c>
      <c r="H90" s="412">
        <v>10000</v>
      </c>
      <c r="I90" s="412">
        <v>200000</v>
      </c>
      <c r="J90" s="393"/>
      <c r="K90" s="393"/>
      <c r="L90" s="393"/>
      <c r="M90" s="393"/>
      <c r="N90" s="393"/>
      <c r="O90" s="393"/>
      <c r="P90" s="393"/>
      <c r="Q90" s="393"/>
      <c r="R90" s="393"/>
      <c r="S90" s="393"/>
      <c r="T90" s="412"/>
      <c r="U90" s="412" t="s">
        <v>97</v>
      </c>
      <c r="V90" s="412" t="s">
        <v>88</v>
      </c>
      <c r="W90" s="399">
        <v>200000</v>
      </c>
      <c r="X90" s="414"/>
      <c r="Y90" s="414"/>
      <c r="Z90" s="396"/>
      <c r="AA90" s="393"/>
      <c r="AB90" s="393"/>
      <c r="AC90" s="393"/>
      <c r="AD90" s="396" t="s">
        <v>941</v>
      </c>
      <c r="AE90" s="393"/>
      <c r="AF90" s="393"/>
    </row>
    <row r="91" spans="1:32" ht="105">
      <c r="A91" s="412">
        <v>14</v>
      </c>
      <c r="B91" s="33" t="s">
        <v>718</v>
      </c>
      <c r="C91" s="33" t="s">
        <v>937</v>
      </c>
      <c r="D91" s="417" t="s">
        <v>1050</v>
      </c>
      <c r="E91" s="33" t="s">
        <v>986</v>
      </c>
      <c r="F91" s="33" t="s">
        <v>940</v>
      </c>
      <c r="G91" s="412">
        <v>95000</v>
      </c>
      <c r="H91" s="412">
        <v>5000</v>
      </c>
      <c r="I91" s="412">
        <v>100000</v>
      </c>
      <c r="J91" s="393"/>
      <c r="K91" s="393"/>
      <c r="L91" s="393"/>
      <c r="M91" s="393"/>
      <c r="N91" s="393"/>
      <c r="O91" s="393"/>
      <c r="P91" s="393"/>
      <c r="Q91" s="393"/>
      <c r="R91" s="393"/>
      <c r="S91" s="393"/>
      <c r="T91" s="412"/>
      <c r="U91" s="412" t="s">
        <v>97</v>
      </c>
      <c r="V91" s="412" t="s">
        <v>88</v>
      </c>
      <c r="W91" s="399">
        <v>100000</v>
      </c>
      <c r="X91" s="414"/>
      <c r="Y91" s="414"/>
      <c r="Z91" s="396"/>
      <c r="AA91" s="393"/>
      <c r="AB91" s="393"/>
      <c r="AC91" s="393"/>
      <c r="AD91" s="396" t="s">
        <v>941</v>
      </c>
      <c r="AE91" s="393"/>
      <c r="AF91" s="393"/>
    </row>
    <row r="92" spans="1:32" ht="105">
      <c r="A92" s="412">
        <v>15</v>
      </c>
      <c r="B92" s="33" t="s">
        <v>718</v>
      </c>
      <c r="C92" s="33" t="s">
        <v>937</v>
      </c>
      <c r="D92" s="417" t="s">
        <v>1051</v>
      </c>
      <c r="E92" s="33" t="s">
        <v>986</v>
      </c>
      <c r="F92" s="33" t="s">
        <v>940</v>
      </c>
      <c r="G92" s="412">
        <v>1425000</v>
      </c>
      <c r="H92" s="412">
        <v>75000</v>
      </c>
      <c r="I92" s="412">
        <v>1500000</v>
      </c>
      <c r="J92" s="393"/>
      <c r="K92" s="393"/>
      <c r="L92" s="393"/>
      <c r="M92" s="393"/>
      <c r="N92" s="393"/>
      <c r="O92" s="393"/>
      <c r="P92" s="393"/>
      <c r="Q92" s="393"/>
      <c r="R92" s="393"/>
      <c r="S92" s="393"/>
      <c r="T92" s="412"/>
      <c r="U92" s="412" t="s">
        <v>97</v>
      </c>
      <c r="V92" s="412" t="s">
        <v>88</v>
      </c>
      <c r="W92" s="399">
        <v>1500000</v>
      </c>
      <c r="X92" s="414"/>
      <c r="Y92" s="414"/>
      <c r="Z92" s="396"/>
      <c r="AA92" s="393"/>
      <c r="AB92" s="393"/>
      <c r="AC92" s="393"/>
      <c r="AD92" s="396" t="s">
        <v>941</v>
      </c>
      <c r="AE92" s="393"/>
      <c r="AF92" s="393"/>
    </row>
    <row r="93" spans="1:32" ht="105">
      <c r="A93" s="412">
        <v>16</v>
      </c>
      <c r="B93" s="33" t="s">
        <v>718</v>
      </c>
      <c r="C93" s="33" t="s">
        <v>937</v>
      </c>
      <c r="D93" s="417" t="s">
        <v>1052</v>
      </c>
      <c r="E93" s="33" t="s">
        <v>986</v>
      </c>
      <c r="F93" s="33" t="s">
        <v>940</v>
      </c>
      <c r="G93" s="412">
        <v>494000</v>
      </c>
      <c r="H93" s="412">
        <v>26000</v>
      </c>
      <c r="I93" s="412">
        <v>520000</v>
      </c>
      <c r="J93" s="393"/>
      <c r="K93" s="393"/>
      <c r="L93" s="393"/>
      <c r="M93" s="393"/>
      <c r="N93" s="393"/>
      <c r="O93" s="393"/>
      <c r="P93" s="393"/>
      <c r="Q93" s="393"/>
      <c r="R93" s="244" t="s">
        <v>206</v>
      </c>
      <c r="S93" s="244" t="s">
        <v>51</v>
      </c>
      <c r="T93" s="412">
        <v>520000</v>
      </c>
      <c r="U93" s="393"/>
      <c r="V93" s="393"/>
      <c r="W93" s="399"/>
      <c r="X93" s="414"/>
      <c r="Y93" s="414"/>
      <c r="Z93" s="396"/>
      <c r="AA93" s="393"/>
      <c r="AB93" s="393"/>
      <c r="AC93" s="393"/>
      <c r="AD93" s="396" t="s">
        <v>941</v>
      </c>
      <c r="AE93" s="393"/>
      <c r="AF93" s="393"/>
    </row>
    <row r="94" spans="1:32" ht="105">
      <c r="A94" s="412">
        <v>17</v>
      </c>
      <c r="B94" s="33" t="s">
        <v>718</v>
      </c>
      <c r="C94" s="33" t="s">
        <v>937</v>
      </c>
      <c r="D94" s="417" t="s">
        <v>1053</v>
      </c>
      <c r="E94" s="33" t="s">
        <v>986</v>
      </c>
      <c r="F94" s="33" t="s">
        <v>940</v>
      </c>
      <c r="G94" s="412">
        <v>66500</v>
      </c>
      <c r="H94" s="412">
        <v>3500</v>
      </c>
      <c r="I94" s="412">
        <v>70000</v>
      </c>
      <c r="J94" s="393"/>
      <c r="K94" s="393"/>
      <c r="L94" s="393"/>
      <c r="M94" s="393"/>
      <c r="N94" s="393"/>
      <c r="O94" s="393"/>
      <c r="P94" s="393"/>
      <c r="Q94" s="393"/>
      <c r="R94" s="393"/>
      <c r="S94" s="393"/>
      <c r="T94" s="412"/>
      <c r="U94" s="412" t="s">
        <v>97</v>
      </c>
      <c r="V94" s="412" t="s">
        <v>88</v>
      </c>
      <c r="W94" s="399">
        <v>70000</v>
      </c>
      <c r="X94" s="414"/>
      <c r="Y94" s="414"/>
      <c r="Z94" s="396"/>
      <c r="AA94" s="393"/>
      <c r="AB94" s="393"/>
      <c r="AC94" s="393"/>
      <c r="AD94" s="396" t="s">
        <v>941</v>
      </c>
      <c r="AE94" s="393"/>
      <c r="AF94" s="393"/>
    </row>
    <row r="95" spans="1:32" ht="105">
      <c r="A95" s="412">
        <v>18</v>
      </c>
      <c r="B95" s="33" t="s">
        <v>718</v>
      </c>
      <c r="C95" s="33" t="s">
        <v>937</v>
      </c>
      <c r="D95" s="417" t="s">
        <v>1054</v>
      </c>
      <c r="E95" s="33" t="s">
        <v>986</v>
      </c>
      <c r="F95" s="33" t="s">
        <v>940</v>
      </c>
      <c r="G95" s="412">
        <v>380000</v>
      </c>
      <c r="H95" s="412">
        <v>20000</v>
      </c>
      <c r="I95" s="412">
        <v>400000</v>
      </c>
      <c r="J95" s="393"/>
      <c r="K95" s="393"/>
      <c r="L95" s="393"/>
      <c r="M95" s="393"/>
      <c r="N95" s="393"/>
      <c r="O95" s="393"/>
      <c r="P95" s="393"/>
      <c r="Q95" s="393"/>
      <c r="R95" s="244" t="s">
        <v>206</v>
      </c>
      <c r="S95" s="244" t="s">
        <v>51</v>
      </c>
      <c r="T95" s="412">
        <v>400000</v>
      </c>
      <c r="U95" s="393"/>
      <c r="V95" s="393"/>
      <c r="W95" s="399"/>
      <c r="X95" s="414"/>
      <c r="Y95" s="414"/>
      <c r="Z95" s="396"/>
      <c r="AA95" s="393"/>
      <c r="AB95" s="393"/>
      <c r="AC95" s="393"/>
      <c r="AD95" s="396" t="s">
        <v>941</v>
      </c>
      <c r="AE95" s="393"/>
      <c r="AF95" s="393"/>
    </row>
    <row r="96" spans="1:32" ht="105">
      <c r="A96" s="412">
        <v>19</v>
      </c>
      <c r="B96" s="33" t="s">
        <v>718</v>
      </c>
      <c r="C96" s="33" t="s">
        <v>937</v>
      </c>
      <c r="D96" s="417" t="s">
        <v>1055</v>
      </c>
      <c r="E96" s="33" t="s">
        <v>986</v>
      </c>
      <c r="F96" s="33" t="s">
        <v>940</v>
      </c>
      <c r="G96" s="412">
        <v>380000</v>
      </c>
      <c r="H96" s="412">
        <v>20000</v>
      </c>
      <c r="I96" s="412">
        <v>400000</v>
      </c>
      <c r="J96" s="393"/>
      <c r="K96" s="393"/>
      <c r="L96" s="393"/>
      <c r="M96" s="393"/>
      <c r="N96" s="393"/>
      <c r="O96" s="393"/>
      <c r="P96" s="393"/>
      <c r="Q96" s="393"/>
      <c r="R96" s="393"/>
      <c r="S96" s="393"/>
      <c r="T96" s="412"/>
      <c r="U96" s="412" t="s">
        <v>97</v>
      </c>
      <c r="V96" s="412" t="s">
        <v>88</v>
      </c>
      <c r="W96" s="399">
        <v>400000</v>
      </c>
      <c r="X96" s="414"/>
      <c r="Y96" s="414"/>
      <c r="Z96" s="396"/>
      <c r="AA96" s="393"/>
      <c r="AB96" s="393"/>
      <c r="AC96" s="393"/>
      <c r="AD96" s="396" t="s">
        <v>941</v>
      </c>
      <c r="AE96" s="393"/>
      <c r="AF96" s="393"/>
    </row>
    <row r="97" spans="1:32" ht="105">
      <c r="A97" s="412">
        <v>20</v>
      </c>
      <c r="B97" s="33" t="s">
        <v>718</v>
      </c>
      <c r="C97" s="33" t="s">
        <v>937</v>
      </c>
      <c r="D97" s="417" t="s">
        <v>1056</v>
      </c>
      <c r="E97" s="33" t="s">
        <v>986</v>
      </c>
      <c r="F97" s="33" t="s">
        <v>940</v>
      </c>
      <c r="G97" s="412">
        <v>237500</v>
      </c>
      <c r="H97" s="412">
        <v>12500</v>
      </c>
      <c r="I97" s="412">
        <v>250000</v>
      </c>
      <c r="J97" s="393"/>
      <c r="K97" s="393"/>
      <c r="L97" s="393"/>
      <c r="M97" s="393"/>
      <c r="N97" s="393"/>
      <c r="O97" s="393"/>
      <c r="P97" s="393"/>
      <c r="Q97" s="393"/>
      <c r="R97" s="393"/>
      <c r="S97" s="393"/>
      <c r="T97" s="412"/>
      <c r="U97" s="412" t="s">
        <v>97</v>
      </c>
      <c r="V97" s="412" t="s">
        <v>88</v>
      </c>
      <c r="W97" s="399">
        <v>250000</v>
      </c>
      <c r="X97" s="414"/>
      <c r="Y97" s="414"/>
      <c r="Z97" s="396"/>
      <c r="AA97" s="393"/>
      <c r="AB97" s="393"/>
      <c r="AC97" s="393"/>
      <c r="AD97" s="396" t="s">
        <v>941</v>
      </c>
      <c r="AE97" s="393"/>
      <c r="AF97" s="393"/>
    </row>
    <row r="98" spans="1:32" ht="105">
      <c r="A98" s="412">
        <v>21</v>
      </c>
      <c r="B98" s="33" t="s">
        <v>718</v>
      </c>
      <c r="C98" s="33" t="s">
        <v>937</v>
      </c>
      <c r="D98" s="417" t="s">
        <v>1057</v>
      </c>
      <c r="E98" s="33" t="s">
        <v>986</v>
      </c>
      <c r="F98" s="33" t="s">
        <v>940</v>
      </c>
      <c r="G98" s="412">
        <v>617500</v>
      </c>
      <c r="H98" s="412">
        <v>32500</v>
      </c>
      <c r="I98" s="412">
        <v>650000</v>
      </c>
      <c r="J98" s="393"/>
      <c r="K98" s="393"/>
      <c r="L98" s="393"/>
      <c r="M98" s="393"/>
      <c r="N98" s="393"/>
      <c r="O98" s="393"/>
      <c r="P98" s="393"/>
      <c r="Q98" s="393"/>
      <c r="R98" s="244" t="s">
        <v>206</v>
      </c>
      <c r="S98" s="244" t="s">
        <v>51</v>
      </c>
      <c r="T98" s="412">
        <v>650000</v>
      </c>
      <c r="U98" s="412"/>
      <c r="V98" s="412"/>
      <c r="W98" s="399"/>
      <c r="X98" s="414"/>
      <c r="Y98" s="414"/>
      <c r="Z98" s="396"/>
      <c r="AA98" s="393"/>
      <c r="AB98" s="393"/>
      <c r="AC98" s="393"/>
      <c r="AD98" s="396" t="s">
        <v>941</v>
      </c>
      <c r="AE98" s="393"/>
      <c r="AF98" s="393"/>
    </row>
    <row r="99" spans="1:32" ht="105">
      <c r="A99" s="412">
        <v>22</v>
      </c>
      <c r="B99" s="33" t="s">
        <v>718</v>
      </c>
      <c r="C99" s="33" t="s">
        <v>937</v>
      </c>
      <c r="D99" s="417" t="s">
        <v>1058</v>
      </c>
      <c r="E99" s="33" t="s">
        <v>986</v>
      </c>
      <c r="F99" s="33" t="s">
        <v>940</v>
      </c>
      <c r="G99" s="412">
        <v>665000</v>
      </c>
      <c r="H99" s="412">
        <v>35000</v>
      </c>
      <c r="I99" s="412">
        <v>700000</v>
      </c>
      <c r="J99" s="393"/>
      <c r="K99" s="393"/>
      <c r="L99" s="393"/>
      <c r="M99" s="393"/>
      <c r="N99" s="393"/>
      <c r="O99" s="393"/>
      <c r="P99" s="393"/>
      <c r="Q99" s="393"/>
      <c r="R99" s="393"/>
      <c r="S99" s="393"/>
      <c r="T99" s="412"/>
      <c r="U99" s="412" t="s">
        <v>97</v>
      </c>
      <c r="V99" s="412" t="s">
        <v>88</v>
      </c>
      <c r="W99" s="399">
        <v>700000</v>
      </c>
      <c r="X99" s="414"/>
      <c r="Y99" s="414"/>
      <c r="Z99" s="396"/>
      <c r="AA99" s="393"/>
      <c r="AB99" s="393"/>
      <c r="AC99" s="393"/>
      <c r="AD99" s="396" t="s">
        <v>941</v>
      </c>
      <c r="AE99" s="393"/>
      <c r="AF99" s="393"/>
    </row>
    <row r="100" spans="1:32" ht="105">
      <c r="A100" s="412">
        <v>23</v>
      </c>
      <c r="B100" s="33" t="s">
        <v>718</v>
      </c>
      <c r="C100" s="33" t="s">
        <v>937</v>
      </c>
      <c r="D100" s="418" t="s">
        <v>1059</v>
      </c>
      <c r="E100" s="33" t="s">
        <v>986</v>
      </c>
      <c r="F100" s="33" t="s">
        <v>940</v>
      </c>
      <c r="G100" s="412">
        <v>332500</v>
      </c>
      <c r="H100" s="412">
        <v>17500</v>
      </c>
      <c r="I100" s="412">
        <v>350000</v>
      </c>
      <c r="J100" s="393"/>
      <c r="K100" s="393"/>
      <c r="L100" s="393"/>
      <c r="M100" s="393"/>
      <c r="N100" s="393"/>
      <c r="O100" s="393"/>
      <c r="P100" s="393"/>
      <c r="Q100" s="393"/>
      <c r="R100" s="393"/>
      <c r="S100" s="393"/>
      <c r="T100" s="412"/>
      <c r="U100" s="412" t="s">
        <v>97</v>
      </c>
      <c r="V100" s="412" t="s">
        <v>88</v>
      </c>
      <c r="W100" s="399">
        <v>350000</v>
      </c>
      <c r="X100" s="414"/>
      <c r="Y100" s="414"/>
      <c r="Z100" s="396"/>
      <c r="AA100" s="393"/>
      <c r="AB100" s="393"/>
      <c r="AC100" s="393"/>
      <c r="AD100" s="396" t="s">
        <v>941</v>
      </c>
      <c r="AE100" s="393"/>
      <c r="AF100" s="393"/>
    </row>
    <row r="101" spans="1:32" ht="105">
      <c r="A101" s="412">
        <v>24</v>
      </c>
      <c r="B101" s="33" t="s">
        <v>718</v>
      </c>
      <c r="C101" s="33" t="s">
        <v>937</v>
      </c>
      <c r="D101" s="417" t="s">
        <v>1060</v>
      </c>
      <c r="E101" s="33" t="s">
        <v>986</v>
      </c>
      <c r="F101" s="33" t="s">
        <v>940</v>
      </c>
      <c r="G101" s="412">
        <v>1140000</v>
      </c>
      <c r="H101" s="412">
        <v>60000</v>
      </c>
      <c r="I101" s="412">
        <v>1200000</v>
      </c>
      <c r="J101" s="393"/>
      <c r="K101" s="393"/>
      <c r="L101" s="393"/>
      <c r="M101" s="393"/>
      <c r="N101" s="393"/>
      <c r="O101" s="393"/>
      <c r="P101" s="393"/>
      <c r="Q101" s="393"/>
      <c r="R101" s="393"/>
      <c r="S101" s="393"/>
      <c r="T101" s="412"/>
      <c r="U101" s="412" t="s">
        <v>97</v>
      </c>
      <c r="V101" s="412" t="s">
        <v>88</v>
      </c>
      <c r="W101" s="399">
        <v>1200000</v>
      </c>
      <c r="X101" s="414"/>
      <c r="Y101" s="414"/>
      <c r="Z101" s="396"/>
      <c r="AA101" s="393"/>
      <c r="AB101" s="393"/>
      <c r="AC101" s="393"/>
      <c r="AD101" s="396" t="s">
        <v>941</v>
      </c>
      <c r="AE101" s="393"/>
      <c r="AF101" s="393"/>
    </row>
    <row r="102" spans="1:32" ht="105">
      <c r="A102" s="412">
        <v>25</v>
      </c>
      <c r="B102" s="33" t="s">
        <v>718</v>
      </c>
      <c r="C102" s="33" t="s">
        <v>937</v>
      </c>
      <c r="D102" s="417" t="s">
        <v>1061</v>
      </c>
      <c r="E102" s="33" t="s">
        <v>986</v>
      </c>
      <c r="F102" s="33" t="s">
        <v>940</v>
      </c>
      <c r="G102" s="412">
        <v>95000</v>
      </c>
      <c r="H102" s="412">
        <v>5000</v>
      </c>
      <c r="I102" s="412">
        <v>100000</v>
      </c>
      <c r="J102" s="393"/>
      <c r="K102" s="393"/>
      <c r="L102" s="393"/>
      <c r="M102" s="393"/>
      <c r="N102" s="393"/>
      <c r="O102" s="393"/>
      <c r="P102" s="393"/>
      <c r="Q102" s="393"/>
      <c r="R102" s="393"/>
      <c r="S102" s="393"/>
      <c r="T102" s="412"/>
      <c r="U102" s="412" t="s">
        <v>97</v>
      </c>
      <c r="V102" s="412" t="s">
        <v>88</v>
      </c>
      <c r="W102" s="399"/>
      <c r="X102" s="414"/>
      <c r="Y102" s="414"/>
      <c r="Z102" s="396"/>
      <c r="AA102" s="393"/>
      <c r="AB102" s="393"/>
      <c r="AC102" s="393"/>
      <c r="AD102" s="396" t="s">
        <v>941</v>
      </c>
      <c r="AE102" s="393"/>
      <c r="AF102" s="393"/>
    </row>
    <row r="103" spans="1:32" ht="105">
      <c r="A103" s="412">
        <v>26</v>
      </c>
      <c r="B103" s="33" t="s">
        <v>718</v>
      </c>
      <c r="C103" s="33" t="s">
        <v>937</v>
      </c>
      <c r="D103" s="417" t="s">
        <v>1062</v>
      </c>
      <c r="E103" s="33" t="s">
        <v>986</v>
      </c>
      <c r="F103" s="33" t="s">
        <v>940</v>
      </c>
      <c r="G103" s="412">
        <v>427500</v>
      </c>
      <c r="H103" s="412">
        <v>22500</v>
      </c>
      <c r="I103" s="412">
        <v>450000</v>
      </c>
      <c r="J103" s="393"/>
      <c r="K103" s="393"/>
      <c r="L103" s="393"/>
      <c r="M103" s="393"/>
      <c r="N103" s="393"/>
      <c r="O103" s="393"/>
      <c r="P103" s="393"/>
      <c r="Q103" s="393"/>
      <c r="R103" s="393"/>
      <c r="S103" s="393"/>
      <c r="T103" s="412"/>
      <c r="U103" s="412" t="s">
        <v>97</v>
      </c>
      <c r="V103" s="412" t="s">
        <v>88</v>
      </c>
      <c r="W103" s="399">
        <v>450000</v>
      </c>
      <c r="X103" s="414"/>
      <c r="Y103" s="414"/>
      <c r="Z103" s="396"/>
      <c r="AA103" s="393"/>
      <c r="AB103" s="393"/>
      <c r="AC103" s="393"/>
      <c r="AD103" s="396" t="s">
        <v>941</v>
      </c>
      <c r="AE103" s="393"/>
      <c r="AF103" s="393"/>
    </row>
    <row r="104" spans="1:32" ht="105">
      <c r="A104" s="412">
        <v>27</v>
      </c>
      <c r="B104" s="33" t="s">
        <v>718</v>
      </c>
      <c r="C104" s="33" t="s">
        <v>937</v>
      </c>
      <c r="D104" s="417" t="s">
        <v>1063</v>
      </c>
      <c r="E104" s="33" t="s">
        <v>986</v>
      </c>
      <c r="F104" s="33" t="s">
        <v>940</v>
      </c>
      <c r="G104" s="412">
        <v>760000</v>
      </c>
      <c r="H104" s="412">
        <v>40000</v>
      </c>
      <c r="I104" s="412">
        <v>800000</v>
      </c>
      <c r="J104" s="393"/>
      <c r="K104" s="393"/>
      <c r="L104" s="393"/>
      <c r="M104" s="393"/>
      <c r="N104" s="393"/>
      <c r="O104" s="393"/>
      <c r="P104" s="393"/>
      <c r="Q104" s="393"/>
      <c r="R104" s="244" t="s">
        <v>206</v>
      </c>
      <c r="S104" s="244" t="s">
        <v>51</v>
      </c>
      <c r="T104" s="412">
        <v>800000</v>
      </c>
      <c r="U104" s="393"/>
      <c r="V104" s="393"/>
      <c r="W104" s="399"/>
      <c r="X104" s="414"/>
      <c r="Y104" s="414"/>
      <c r="Z104" s="396"/>
      <c r="AA104" s="393"/>
      <c r="AB104" s="393"/>
      <c r="AC104" s="393"/>
      <c r="AD104" s="396" t="s">
        <v>941</v>
      </c>
      <c r="AE104" s="393"/>
      <c r="AF104" s="393"/>
    </row>
    <row r="105" spans="1:32" ht="105">
      <c r="A105" s="412">
        <v>28</v>
      </c>
      <c r="B105" s="33" t="s">
        <v>718</v>
      </c>
      <c r="C105" s="33" t="s">
        <v>937</v>
      </c>
      <c r="D105" s="417" t="s">
        <v>1064</v>
      </c>
      <c r="E105" s="33" t="s">
        <v>986</v>
      </c>
      <c r="F105" s="33" t="s">
        <v>940</v>
      </c>
      <c r="G105" s="412">
        <v>2090000</v>
      </c>
      <c r="H105" s="412">
        <v>110000</v>
      </c>
      <c r="I105" s="412">
        <v>2200000</v>
      </c>
      <c r="J105" s="393"/>
      <c r="K105" s="393"/>
      <c r="L105" s="393"/>
      <c r="M105" s="393"/>
      <c r="N105" s="393"/>
      <c r="O105" s="393"/>
      <c r="P105" s="393"/>
      <c r="Q105" s="393"/>
      <c r="R105" s="393"/>
      <c r="S105" s="393"/>
      <c r="T105" s="412"/>
      <c r="U105" s="412" t="s">
        <v>97</v>
      </c>
      <c r="V105" s="412" t="s">
        <v>88</v>
      </c>
      <c r="W105" s="399"/>
      <c r="X105" s="414"/>
      <c r="Y105" s="414"/>
      <c r="Z105" s="396"/>
      <c r="AA105" s="393"/>
      <c r="AB105" s="393"/>
      <c r="AC105" s="393"/>
      <c r="AD105" s="396" t="s">
        <v>941</v>
      </c>
      <c r="AE105" s="393"/>
      <c r="AF105" s="393"/>
    </row>
    <row r="106" spans="1:32" ht="105">
      <c r="A106" s="412">
        <v>29</v>
      </c>
      <c r="B106" s="33" t="s">
        <v>718</v>
      </c>
      <c r="C106" s="33" t="s">
        <v>937</v>
      </c>
      <c r="D106" s="417" t="s">
        <v>1065</v>
      </c>
      <c r="E106" s="33" t="s">
        <v>986</v>
      </c>
      <c r="F106" s="33" t="s">
        <v>940</v>
      </c>
      <c r="G106" s="412">
        <v>237500</v>
      </c>
      <c r="H106" s="412">
        <v>12500</v>
      </c>
      <c r="I106" s="412">
        <v>250000</v>
      </c>
      <c r="J106" s="393"/>
      <c r="K106" s="393"/>
      <c r="L106" s="393"/>
      <c r="M106" s="393"/>
      <c r="N106" s="393"/>
      <c r="O106" s="393"/>
      <c r="P106" s="393"/>
      <c r="Q106" s="393"/>
      <c r="R106" s="393"/>
      <c r="S106" s="393"/>
      <c r="T106" s="412"/>
      <c r="U106" s="412" t="s">
        <v>97</v>
      </c>
      <c r="V106" s="412" t="s">
        <v>88</v>
      </c>
      <c r="W106" s="399"/>
      <c r="X106" s="414"/>
      <c r="Y106" s="414"/>
      <c r="Z106" s="396"/>
      <c r="AA106" s="393"/>
      <c r="AB106" s="393"/>
      <c r="AC106" s="393"/>
      <c r="AD106" s="396" t="s">
        <v>941</v>
      </c>
      <c r="AE106" s="393"/>
      <c r="AF106" s="393"/>
    </row>
    <row r="107" spans="1:32" ht="105">
      <c r="A107" s="412">
        <v>30</v>
      </c>
      <c r="B107" s="33" t="s">
        <v>718</v>
      </c>
      <c r="C107" s="33" t="s">
        <v>937</v>
      </c>
      <c r="D107" s="419" t="s">
        <v>1066</v>
      </c>
      <c r="E107" s="33" t="s">
        <v>986</v>
      </c>
      <c r="F107" s="33" t="s">
        <v>940</v>
      </c>
      <c r="G107" s="412">
        <v>475000</v>
      </c>
      <c r="H107" s="412">
        <v>25000</v>
      </c>
      <c r="I107" s="412">
        <v>500000</v>
      </c>
      <c r="J107" s="393"/>
      <c r="K107" s="393"/>
      <c r="L107" s="393"/>
      <c r="M107" s="393"/>
      <c r="N107" s="393"/>
      <c r="O107" s="393"/>
      <c r="P107" s="393"/>
      <c r="Q107" s="393"/>
      <c r="R107" s="393"/>
      <c r="S107" s="393"/>
      <c r="T107" s="412"/>
      <c r="U107" s="412" t="s">
        <v>97</v>
      </c>
      <c r="V107" s="412" t="s">
        <v>88</v>
      </c>
      <c r="W107" s="399">
        <v>500000</v>
      </c>
      <c r="X107" s="414"/>
      <c r="Y107" s="414"/>
      <c r="Z107" s="396"/>
      <c r="AA107" s="393"/>
      <c r="AB107" s="393"/>
      <c r="AC107" s="393"/>
      <c r="AD107" s="396" t="s">
        <v>941</v>
      </c>
      <c r="AE107" s="393"/>
      <c r="AF107" s="393"/>
    </row>
    <row r="108" spans="1:32" ht="105">
      <c r="A108" s="412">
        <v>31</v>
      </c>
      <c r="B108" s="33" t="s">
        <v>718</v>
      </c>
      <c r="C108" s="33" t="s">
        <v>937</v>
      </c>
      <c r="D108" s="419" t="s">
        <v>1067</v>
      </c>
      <c r="E108" s="33" t="s">
        <v>986</v>
      </c>
      <c r="F108" s="33" t="s">
        <v>940</v>
      </c>
      <c r="G108" s="412">
        <v>304000</v>
      </c>
      <c r="H108" s="412">
        <v>16000</v>
      </c>
      <c r="I108" s="412">
        <v>320000</v>
      </c>
      <c r="J108" s="393"/>
      <c r="K108" s="393"/>
      <c r="L108" s="393"/>
      <c r="M108" s="393"/>
      <c r="N108" s="393"/>
      <c r="O108" s="393"/>
      <c r="P108" s="393"/>
      <c r="Q108" s="393"/>
      <c r="R108" s="393"/>
      <c r="S108" s="393"/>
      <c r="T108" s="412"/>
      <c r="U108" s="412" t="s">
        <v>97</v>
      </c>
      <c r="V108" s="412" t="s">
        <v>88</v>
      </c>
      <c r="W108" s="399">
        <v>320000</v>
      </c>
      <c r="X108" s="414"/>
      <c r="Y108" s="414"/>
      <c r="Z108" s="396"/>
      <c r="AA108" s="393"/>
      <c r="AB108" s="393"/>
      <c r="AC108" s="393"/>
      <c r="AD108" s="396" t="s">
        <v>941</v>
      </c>
      <c r="AE108" s="393"/>
      <c r="AF108" s="393"/>
    </row>
    <row r="109" spans="1:32" ht="26.25" customHeight="1">
      <c r="A109" s="865" t="s">
        <v>1068</v>
      </c>
      <c r="B109" s="866"/>
      <c r="C109" s="866"/>
      <c r="D109" s="866"/>
      <c r="E109" s="866"/>
      <c r="F109" s="867"/>
      <c r="G109" s="420"/>
      <c r="H109" s="420"/>
      <c r="I109" s="420"/>
      <c r="J109" s="420"/>
      <c r="K109" s="420"/>
      <c r="L109" s="420"/>
      <c r="M109" s="420"/>
      <c r="N109" s="420"/>
      <c r="O109" s="420"/>
      <c r="P109" s="420"/>
      <c r="Q109" s="420"/>
      <c r="R109" s="420"/>
      <c r="S109" s="420"/>
      <c r="T109" s="420"/>
      <c r="U109" s="420"/>
      <c r="V109" s="420"/>
      <c r="W109" s="420"/>
      <c r="X109" s="420"/>
      <c r="Y109" s="420"/>
      <c r="Z109" s="420"/>
      <c r="AA109" s="393"/>
      <c r="AB109" s="393"/>
      <c r="AC109" s="393"/>
      <c r="AD109" s="420"/>
      <c r="AE109" s="420"/>
      <c r="AF109" s="420"/>
    </row>
    <row r="110" spans="1:32" ht="120">
      <c r="A110" s="15">
        <v>1</v>
      </c>
      <c r="B110" s="245" t="s">
        <v>718</v>
      </c>
      <c r="C110" s="245" t="s">
        <v>937</v>
      </c>
      <c r="D110" s="419" t="s">
        <v>1069</v>
      </c>
      <c r="E110" s="245" t="s">
        <v>986</v>
      </c>
      <c r="F110" s="245" t="s">
        <v>940</v>
      </c>
      <c r="G110" s="393"/>
      <c r="H110" s="393"/>
      <c r="I110" s="393"/>
      <c r="J110" s="393"/>
      <c r="K110" s="393"/>
      <c r="L110" s="393"/>
      <c r="M110" s="393"/>
      <c r="N110" s="393"/>
      <c r="O110" s="393"/>
      <c r="P110" s="393"/>
      <c r="Q110" s="393"/>
      <c r="R110" s="393"/>
      <c r="S110" s="393"/>
      <c r="T110" s="393"/>
      <c r="U110" s="412" t="s">
        <v>97</v>
      </c>
      <c r="V110" s="412" t="s">
        <v>88</v>
      </c>
      <c r="W110" s="399">
        <v>240000</v>
      </c>
      <c r="X110" s="393"/>
      <c r="Y110" s="393"/>
      <c r="Z110" s="393"/>
      <c r="AA110" s="393"/>
      <c r="AB110" s="393"/>
      <c r="AC110" s="393"/>
      <c r="AD110" s="245" t="s">
        <v>941</v>
      </c>
      <c r="AE110" s="393"/>
      <c r="AF110" s="393"/>
    </row>
    <row r="111" spans="1:32" ht="120">
      <c r="A111" s="412">
        <v>2</v>
      </c>
      <c r="B111" s="245" t="s">
        <v>718</v>
      </c>
      <c r="C111" s="245" t="s">
        <v>937</v>
      </c>
      <c r="D111" s="419" t="s">
        <v>1070</v>
      </c>
      <c r="E111" s="245" t="s">
        <v>986</v>
      </c>
      <c r="F111" s="245" t="s">
        <v>940</v>
      </c>
      <c r="G111" s="393"/>
      <c r="H111" s="393"/>
      <c r="I111" s="393"/>
      <c r="J111" s="393"/>
      <c r="K111" s="393"/>
      <c r="L111" s="393"/>
      <c r="M111" s="393"/>
      <c r="N111" s="393"/>
      <c r="O111" s="393"/>
      <c r="P111" s="393"/>
      <c r="Q111" s="393"/>
      <c r="R111" s="393"/>
      <c r="S111" s="393"/>
      <c r="T111" s="393"/>
      <c r="U111" s="412" t="s">
        <v>97</v>
      </c>
      <c r="V111" s="412" t="s">
        <v>88</v>
      </c>
      <c r="W111" s="399">
        <v>240000</v>
      </c>
      <c r="X111" s="393"/>
      <c r="Y111" s="393"/>
      <c r="Z111" s="393"/>
      <c r="AA111" s="393"/>
      <c r="AB111" s="393"/>
      <c r="AC111" s="393"/>
      <c r="AD111" s="245" t="s">
        <v>941</v>
      </c>
      <c r="AE111" s="393"/>
      <c r="AF111" s="393"/>
    </row>
    <row r="112" spans="1:32" ht="120">
      <c r="A112" s="412">
        <v>3</v>
      </c>
      <c r="B112" s="245" t="s">
        <v>718</v>
      </c>
      <c r="C112" s="245" t="s">
        <v>937</v>
      </c>
      <c r="D112" s="419" t="s">
        <v>1071</v>
      </c>
      <c r="E112" s="245" t="s">
        <v>986</v>
      </c>
      <c r="F112" s="245" t="s">
        <v>940</v>
      </c>
      <c r="G112" s="393"/>
      <c r="H112" s="393"/>
      <c r="I112" s="393"/>
      <c r="J112" s="393"/>
      <c r="K112" s="393"/>
      <c r="L112" s="393"/>
      <c r="M112" s="393"/>
      <c r="N112" s="393"/>
      <c r="O112" s="393"/>
      <c r="P112" s="393"/>
      <c r="Q112" s="393"/>
      <c r="R112" s="393"/>
      <c r="S112" s="393"/>
      <c r="T112" s="393"/>
      <c r="U112" s="412" t="s">
        <v>97</v>
      </c>
      <c r="V112" s="412" t="s">
        <v>88</v>
      </c>
      <c r="W112" s="399">
        <v>290000</v>
      </c>
      <c r="X112" s="393"/>
      <c r="Y112" s="393"/>
      <c r="Z112" s="393"/>
      <c r="AA112" s="393"/>
      <c r="AB112" s="393"/>
      <c r="AC112" s="393"/>
      <c r="AD112" s="245" t="s">
        <v>941</v>
      </c>
      <c r="AE112" s="393"/>
      <c r="AF112" s="393"/>
    </row>
    <row r="113" spans="1:32" ht="120">
      <c r="A113" s="412">
        <v>4</v>
      </c>
      <c r="B113" s="245" t="s">
        <v>718</v>
      </c>
      <c r="C113" s="245" t="s">
        <v>937</v>
      </c>
      <c r="D113" s="419" t="s">
        <v>1072</v>
      </c>
      <c r="E113" s="245" t="s">
        <v>986</v>
      </c>
      <c r="F113" s="245" t="s">
        <v>940</v>
      </c>
      <c r="G113" s="393"/>
      <c r="H113" s="393"/>
      <c r="I113" s="393"/>
      <c r="J113" s="393"/>
      <c r="K113" s="393"/>
      <c r="L113" s="393"/>
      <c r="M113" s="393"/>
      <c r="N113" s="393"/>
      <c r="O113" s="393"/>
      <c r="P113" s="393"/>
      <c r="Q113" s="393"/>
      <c r="R113" s="393"/>
      <c r="S113" s="393"/>
      <c r="T113" s="393"/>
      <c r="U113" s="412" t="s">
        <v>97</v>
      </c>
      <c r="V113" s="412" t="s">
        <v>88</v>
      </c>
      <c r="W113" s="399">
        <v>640000</v>
      </c>
      <c r="X113" s="393"/>
      <c r="Y113" s="393"/>
      <c r="Z113" s="393"/>
      <c r="AA113" s="393"/>
      <c r="AB113" s="393"/>
      <c r="AC113" s="393"/>
      <c r="AD113" s="245" t="s">
        <v>941</v>
      </c>
      <c r="AE113" s="393"/>
      <c r="AF113" s="393"/>
    </row>
    <row r="114" spans="1:32" ht="120">
      <c r="A114" s="412">
        <v>5</v>
      </c>
      <c r="B114" s="245" t="s">
        <v>718</v>
      </c>
      <c r="C114" s="245" t="s">
        <v>937</v>
      </c>
      <c r="D114" s="421" t="s">
        <v>1073</v>
      </c>
      <c r="E114" s="245" t="s">
        <v>986</v>
      </c>
      <c r="F114" s="245" t="s">
        <v>940</v>
      </c>
      <c r="G114" s="393"/>
      <c r="H114" s="393"/>
      <c r="I114" s="393"/>
      <c r="J114" s="393"/>
      <c r="K114" s="393"/>
      <c r="L114" s="393"/>
      <c r="M114" s="393"/>
      <c r="N114" s="393"/>
      <c r="O114" s="393"/>
      <c r="P114" s="393"/>
      <c r="Q114" s="393"/>
      <c r="R114" s="393"/>
      <c r="S114" s="393"/>
      <c r="T114" s="393"/>
      <c r="U114" s="412" t="s">
        <v>97</v>
      </c>
      <c r="V114" s="412" t="s">
        <v>88</v>
      </c>
      <c r="W114" s="399">
        <v>675000</v>
      </c>
      <c r="X114" s="393"/>
      <c r="Y114" s="393"/>
      <c r="Z114" s="393"/>
      <c r="AA114" s="393"/>
      <c r="AB114" s="393"/>
      <c r="AC114" s="393"/>
      <c r="AD114" s="245" t="s">
        <v>941</v>
      </c>
      <c r="AE114" s="393"/>
      <c r="AF114" s="393"/>
    </row>
    <row r="115" spans="1:32" ht="120">
      <c r="A115" s="412">
        <v>6</v>
      </c>
      <c r="B115" s="245" t="s">
        <v>718</v>
      </c>
      <c r="C115" s="245" t="s">
        <v>937</v>
      </c>
      <c r="D115" s="419" t="s">
        <v>1074</v>
      </c>
      <c r="E115" s="245" t="s">
        <v>986</v>
      </c>
      <c r="F115" s="245" t="s">
        <v>940</v>
      </c>
      <c r="G115" s="393"/>
      <c r="H115" s="393"/>
      <c r="I115" s="393"/>
      <c r="J115" s="393"/>
      <c r="K115" s="393"/>
      <c r="L115" s="393"/>
      <c r="M115" s="393"/>
      <c r="N115" s="393"/>
      <c r="O115" s="393"/>
      <c r="P115" s="393"/>
      <c r="Q115" s="393"/>
      <c r="R115" s="393"/>
      <c r="S115" s="393"/>
      <c r="T115" s="393"/>
      <c r="U115" s="412" t="s">
        <v>97</v>
      </c>
      <c r="V115" s="412" t="s">
        <v>88</v>
      </c>
      <c r="W115" s="399">
        <v>60000</v>
      </c>
      <c r="X115" s="393"/>
      <c r="Y115" s="393"/>
      <c r="Z115" s="393"/>
      <c r="AA115" s="393"/>
      <c r="AB115" s="393"/>
      <c r="AC115" s="393"/>
      <c r="AD115" s="245" t="s">
        <v>941</v>
      </c>
      <c r="AE115" s="393"/>
      <c r="AF115" s="393"/>
    </row>
    <row r="116" spans="1:32" ht="120">
      <c r="A116" s="412">
        <v>7</v>
      </c>
      <c r="B116" s="245" t="s">
        <v>718</v>
      </c>
      <c r="C116" s="245" t="s">
        <v>937</v>
      </c>
      <c r="D116" s="421" t="s">
        <v>1075</v>
      </c>
      <c r="E116" s="245" t="s">
        <v>986</v>
      </c>
      <c r="F116" s="245" t="s">
        <v>940</v>
      </c>
      <c r="G116" s="393"/>
      <c r="H116" s="393"/>
      <c r="I116" s="393"/>
      <c r="J116" s="393"/>
      <c r="K116" s="393"/>
      <c r="L116" s="393"/>
      <c r="M116" s="393"/>
      <c r="N116" s="393"/>
      <c r="O116" s="393"/>
      <c r="P116" s="393"/>
      <c r="Q116" s="393"/>
      <c r="R116" s="393"/>
      <c r="S116" s="393"/>
      <c r="T116" s="393"/>
      <c r="U116" s="412" t="s">
        <v>97</v>
      </c>
      <c r="V116" s="412" t="s">
        <v>88</v>
      </c>
      <c r="W116" s="399">
        <v>250000</v>
      </c>
      <c r="X116" s="393"/>
      <c r="Y116" s="393"/>
      <c r="Z116" s="393"/>
      <c r="AA116" s="393"/>
      <c r="AB116" s="393"/>
      <c r="AC116" s="393"/>
      <c r="AD116" s="245" t="s">
        <v>941</v>
      </c>
      <c r="AE116" s="393"/>
      <c r="AF116" s="393"/>
    </row>
    <row r="117" spans="1:32" ht="60">
      <c r="A117" s="412">
        <v>8</v>
      </c>
      <c r="B117" s="33" t="s">
        <v>718</v>
      </c>
      <c r="C117" s="33" t="s">
        <v>952</v>
      </c>
      <c r="D117" s="419" t="s">
        <v>1076</v>
      </c>
      <c r="E117" s="33" t="s">
        <v>954</v>
      </c>
      <c r="F117" s="245" t="s">
        <v>940</v>
      </c>
      <c r="G117" s="393"/>
      <c r="H117" s="393"/>
      <c r="I117" s="393"/>
      <c r="J117" s="393"/>
      <c r="K117" s="393"/>
      <c r="L117" s="393"/>
      <c r="M117" s="393"/>
      <c r="N117" s="393"/>
      <c r="O117" s="393"/>
      <c r="P117" s="393"/>
      <c r="Q117" s="393"/>
      <c r="R117" s="393"/>
      <c r="S117" s="393"/>
      <c r="T117" s="393"/>
      <c r="U117" s="412" t="s">
        <v>97</v>
      </c>
      <c r="V117" s="412" t="s">
        <v>88</v>
      </c>
      <c r="W117" s="399">
        <v>100000</v>
      </c>
      <c r="X117" s="393"/>
      <c r="Y117" s="393"/>
      <c r="Z117" s="393"/>
      <c r="AA117" s="393"/>
      <c r="AB117" s="393"/>
      <c r="AC117" s="393"/>
      <c r="AD117" s="245" t="s">
        <v>941</v>
      </c>
      <c r="AE117" s="393"/>
      <c r="AF117" s="393"/>
    </row>
    <row r="118" spans="1:32" ht="60">
      <c r="A118" s="412">
        <v>9</v>
      </c>
      <c r="B118" s="33" t="s">
        <v>718</v>
      </c>
      <c r="C118" s="33" t="s">
        <v>952</v>
      </c>
      <c r="D118" s="245" t="s">
        <v>1077</v>
      </c>
      <c r="E118" s="33" t="s">
        <v>954</v>
      </c>
      <c r="F118" s="245" t="s">
        <v>940</v>
      </c>
      <c r="G118" s="393"/>
      <c r="H118" s="393"/>
      <c r="I118" s="393"/>
      <c r="J118" s="393"/>
      <c r="K118" s="393"/>
      <c r="L118" s="393"/>
      <c r="M118" s="393"/>
      <c r="N118" s="393"/>
      <c r="O118" s="393"/>
      <c r="P118" s="393"/>
      <c r="Q118" s="393"/>
      <c r="R118" s="393"/>
      <c r="S118" s="393"/>
      <c r="T118" s="393"/>
      <c r="U118" s="412" t="s">
        <v>97</v>
      </c>
      <c r="V118" s="412" t="s">
        <v>88</v>
      </c>
      <c r="W118" s="399">
        <v>100000</v>
      </c>
      <c r="X118" s="393"/>
      <c r="Y118" s="393"/>
      <c r="Z118" s="393"/>
      <c r="AA118" s="393"/>
      <c r="AB118" s="393"/>
      <c r="AC118" s="393"/>
      <c r="AD118" s="245" t="s">
        <v>941</v>
      </c>
      <c r="AE118" s="393"/>
      <c r="AF118" s="393"/>
    </row>
    <row r="119" spans="1:32" ht="60">
      <c r="A119" s="412">
        <v>10</v>
      </c>
      <c r="B119" s="33" t="s">
        <v>718</v>
      </c>
      <c r="C119" s="33" t="s">
        <v>952</v>
      </c>
      <c r="D119" s="245" t="s">
        <v>1078</v>
      </c>
      <c r="E119" s="33" t="s">
        <v>954</v>
      </c>
      <c r="F119" s="245" t="s">
        <v>940</v>
      </c>
      <c r="G119" s="393"/>
      <c r="H119" s="393"/>
      <c r="I119" s="393"/>
      <c r="J119" s="393"/>
      <c r="K119" s="393"/>
      <c r="L119" s="393"/>
      <c r="M119" s="393"/>
      <c r="N119" s="393"/>
      <c r="O119" s="393"/>
      <c r="P119" s="393"/>
      <c r="Q119" s="393"/>
      <c r="R119" s="393"/>
      <c r="S119" s="393"/>
      <c r="T119" s="393"/>
      <c r="U119" s="412" t="s">
        <v>97</v>
      </c>
      <c r="V119" s="412" t="s">
        <v>88</v>
      </c>
      <c r="W119" s="399">
        <v>100000</v>
      </c>
      <c r="X119" s="393"/>
      <c r="Y119" s="393"/>
      <c r="Z119" s="393"/>
      <c r="AA119" s="393"/>
      <c r="AB119" s="393"/>
      <c r="AC119" s="393"/>
      <c r="AD119" s="245" t="s">
        <v>941</v>
      </c>
      <c r="AE119" s="393"/>
      <c r="AF119" s="393"/>
    </row>
    <row r="120" spans="1:32" ht="60">
      <c r="A120" s="412">
        <v>11</v>
      </c>
      <c r="B120" s="33" t="s">
        <v>718</v>
      </c>
      <c r="C120" s="33" t="s">
        <v>952</v>
      </c>
      <c r="D120" s="245" t="s">
        <v>1079</v>
      </c>
      <c r="E120" s="33" t="s">
        <v>954</v>
      </c>
      <c r="F120" s="245" t="s">
        <v>940</v>
      </c>
      <c r="G120" s="393"/>
      <c r="H120" s="393"/>
      <c r="I120" s="393"/>
      <c r="J120" s="393"/>
      <c r="K120" s="393"/>
      <c r="L120" s="393"/>
      <c r="M120" s="393"/>
      <c r="N120" s="393"/>
      <c r="O120" s="393"/>
      <c r="P120" s="393"/>
      <c r="Q120" s="393"/>
      <c r="R120" s="393"/>
      <c r="S120" s="393"/>
      <c r="T120" s="393"/>
      <c r="U120" s="412" t="s">
        <v>97</v>
      </c>
      <c r="V120" s="412" t="s">
        <v>88</v>
      </c>
      <c r="W120" s="399">
        <v>100000</v>
      </c>
      <c r="X120" s="393"/>
      <c r="Y120" s="393"/>
      <c r="Z120" s="393"/>
      <c r="AA120" s="393"/>
      <c r="AB120" s="393"/>
      <c r="AC120" s="393"/>
      <c r="AD120" s="245" t="s">
        <v>941</v>
      </c>
      <c r="AE120" s="393"/>
      <c r="AF120" s="393"/>
    </row>
    <row r="121" spans="1:32" ht="60">
      <c r="A121" s="412">
        <v>12</v>
      </c>
      <c r="B121" s="33" t="s">
        <v>718</v>
      </c>
      <c r="C121" s="33" t="s">
        <v>952</v>
      </c>
      <c r="D121" s="245" t="s">
        <v>1080</v>
      </c>
      <c r="E121" s="33" t="s">
        <v>954</v>
      </c>
      <c r="F121" s="245" t="s">
        <v>940</v>
      </c>
      <c r="G121" s="393"/>
      <c r="H121" s="393"/>
      <c r="I121" s="393"/>
      <c r="J121" s="393"/>
      <c r="K121" s="393"/>
      <c r="L121" s="393"/>
      <c r="M121" s="393"/>
      <c r="N121" s="393"/>
      <c r="O121" s="393"/>
      <c r="P121" s="393"/>
      <c r="Q121" s="393"/>
      <c r="R121" s="393"/>
      <c r="S121" s="393"/>
      <c r="T121" s="393"/>
      <c r="U121" s="412" t="s">
        <v>97</v>
      </c>
      <c r="V121" s="412" t="s">
        <v>88</v>
      </c>
      <c r="W121" s="399">
        <v>100000</v>
      </c>
      <c r="X121" s="393"/>
      <c r="Y121" s="393"/>
      <c r="Z121" s="393"/>
      <c r="AA121" s="393"/>
      <c r="AB121" s="393"/>
      <c r="AC121" s="393"/>
      <c r="AD121" s="245" t="s">
        <v>941</v>
      </c>
      <c r="AE121" s="393"/>
      <c r="AF121" s="393"/>
    </row>
    <row r="122" spans="1:32" ht="60">
      <c r="A122" s="412">
        <v>13</v>
      </c>
      <c r="B122" s="33" t="s">
        <v>718</v>
      </c>
      <c r="C122" s="33" t="s">
        <v>952</v>
      </c>
      <c r="D122" s="245" t="s">
        <v>1081</v>
      </c>
      <c r="E122" s="33" t="s">
        <v>954</v>
      </c>
      <c r="F122" s="245" t="s">
        <v>940</v>
      </c>
      <c r="G122" s="393"/>
      <c r="H122" s="393"/>
      <c r="I122" s="393"/>
      <c r="J122" s="393"/>
      <c r="K122" s="393"/>
      <c r="L122" s="393"/>
      <c r="M122" s="393"/>
      <c r="N122" s="393"/>
      <c r="O122" s="393"/>
      <c r="P122" s="393"/>
      <c r="Q122" s="393"/>
      <c r="R122" s="393"/>
      <c r="S122" s="393"/>
      <c r="T122" s="393"/>
      <c r="U122" s="393"/>
      <c r="V122" s="393"/>
      <c r="W122" s="399"/>
      <c r="X122" s="412" t="s">
        <v>97</v>
      </c>
      <c r="Y122" s="412" t="s">
        <v>88</v>
      </c>
      <c r="Z122" s="399">
        <v>80000</v>
      </c>
      <c r="AA122" s="393"/>
      <c r="AB122" s="393"/>
      <c r="AC122" s="393"/>
      <c r="AD122" s="245" t="s">
        <v>941</v>
      </c>
      <c r="AE122" s="393"/>
      <c r="AF122" s="393"/>
    </row>
    <row r="123" spans="1:32" ht="60">
      <c r="A123" s="412">
        <v>14</v>
      </c>
      <c r="B123" s="33" t="s">
        <v>718</v>
      </c>
      <c r="C123" s="33" t="s">
        <v>952</v>
      </c>
      <c r="D123" s="245" t="s">
        <v>1082</v>
      </c>
      <c r="E123" s="33" t="s">
        <v>954</v>
      </c>
      <c r="F123" s="245" t="s">
        <v>940</v>
      </c>
      <c r="G123" s="393"/>
      <c r="H123" s="393"/>
      <c r="I123" s="393"/>
      <c r="J123" s="393"/>
      <c r="K123" s="393"/>
      <c r="L123" s="393"/>
      <c r="M123" s="393"/>
      <c r="N123" s="393"/>
      <c r="O123" s="393"/>
      <c r="P123" s="393"/>
      <c r="Q123" s="393"/>
      <c r="R123" s="393"/>
      <c r="S123" s="393"/>
      <c r="T123" s="393"/>
      <c r="U123" s="393"/>
      <c r="V123" s="393"/>
      <c r="W123" s="399"/>
      <c r="X123" s="412" t="s">
        <v>97</v>
      </c>
      <c r="Y123" s="412" t="s">
        <v>88</v>
      </c>
      <c r="Z123" s="399">
        <v>50000</v>
      </c>
      <c r="AA123" s="393"/>
      <c r="AB123" s="393"/>
      <c r="AC123" s="393"/>
      <c r="AD123" s="245" t="s">
        <v>941</v>
      </c>
      <c r="AE123" s="393"/>
      <c r="AF123" s="393"/>
    </row>
    <row r="124" spans="1:32" ht="60">
      <c r="A124" s="412">
        <v>15</v>
      </c>
      <c r="B124" s="33" t="s">
        <v>718</v>
      </c>
      <c r="C124" s="33" t="s">
        <v>952</v>
      </c>
      <c r="D124" s="245" t="s">
        <v>1083</v>
      </c>
      <c r="E124" s="33" t="s">
        <v>954</v>
      </c>
      <c r="F124" s="245" t="s">
        <v>940</v>
      </c>
      <c r="G124" s="393"/>
      <c r="H124" s="393"/>
      <c r="I124" s="393"/>
      <c r="J124" s="393"/>
      <c r="K124" s="393"/>
      <c r="L124" s="393"/>
      <c r="M124" s="393"/>
      <c r="N124" s="393"/>
      <c r="O124" s="393"/>
      <c r="P124" s="393"/>
      <c r="Q124" s="393"/>
      <c r="R124" s="393"/>
      <c r="S124" s="393"/>
      <c r="T124" s="393"/>
      <c r="U124" s="393"/>
      <c r="V124" s="393"/>
      <c r="W124" s="399"/>
      <c r="X124" s="412" t="s">
        <v>97</v>
      </c>
      <c r="Y124" s="412" t="s">
        <v>88</v>
      </c>
      <c r="Z124" s="399">
        <v>100000</v>
      </c>
      <c r="AA124" s="393"/>
      <c r="AB124" s="393"/>
      <c r="AC124" s="393"/>
      <c r="AD124" s="245" t="s">
        <v>941</v>
      </c>
      <c r="AE124" s="393"/>
      <c r="AF124" s="393"/>
    </row>
    <row r="125" spans="1:32" ht="60">
      <c r="A125" s="412">
        <v>16</v>
      </c>
      <c r="B125" s="33" t="s">
        <v>718</v>
      </c>
      <c r="C125" s="33" t="s">
        <v>952</v>
      </c>
      <c r="D125" s="245" t="s">
        <v>1084</v>
      </c>
      <c r="E125" s="33" t="s">
        <v>954</v>
      </c>
      <c r="F125" s="245" t="s">
        <v>940</v>
      </c>
      <c r="G125" s="393"/>
      <c r="H125" s="393"/>
      <c r="I125" s="393"/>
      <c r="J125" s="393"/>
      <c r="K125" s="393"/>
      <c r="L125" s="393"/>
      <c r="M125" s="393"/>
      <c r="N125" s="393"/>
      <c r="O125" s="393"/>
      <c r="P125" s="393"/>
      <c r="Q125" s="393"/>
      <c r="R125" s="393"/>
      <c r="S125" s="393"/>
      <c r="T125" s="393"/>
      <c r="U125" s="393"/>
      <c r="V125" s="393"/>
      <c r="W125" s="399"/>
      <c r="X125" s="412" t="s">
        <v>97</v>
      </c>
      <c r="Y125" s="412" t="s">
        <v>88</v>
      </c>
      <c r="Z125" s="399">
        <v>100000</v>
      </c>
      <c r="AA125" s="393"/>
      <c r="AB125" s="393"/>
      <c r="AC125" s="393"/>
      <c r="AD125" s="245" t="s">
        <v>941</v>
      </c>
      <c r="AE125" s="393"/>
      <c r="AF125" s="393"/>
    </row>
    <row r="126" spans="1:32" ht="60">
      <c r="A126" s="412">
        <v>17</v>
      </c>
      <c r="B126" s="33" t="s">
        <v>718</v>
      </c>
      <c r="C126" s="33" t="s">
        <v>952</v>
      </c>
      <c r="D126" s="245" t="s">
        <v>1085</v>
      </c>
      <c r="E126" s="33" t="s">
        <v>954</v>
      </c>
      <c r="F126" s="245" t="s">
        <v>940</v>
      </c>
      <c r="G126" s="393"/>
      <c r="H126" s="393"/>
      <c r="I126" s="393"/>
      <c r="J126" s="393"/>
      <c r="K126" s="393"/>
      <c r="L126" s="393"/>
      <c r="M126" s="393"/>
      <c r="N126" s="393"/>
      <c r="O126" s="393"/>
      <c r="P126" s="393"/>
      <c r="Q126" s="393"/>
      <c r="R126" s="393"/>
      <c r="S126" s="393"/>
      <c r="T126" s="393"/>
      <c r="U126" s="393"/>
      <c r="V126" s="393"/>
      <c r="W126" s="399"/>
      <c r="X126" s="412" t="s">
        <v>97</v>
      </c>
      <c r="Y126" s="412" t="s">
        <v>88</v>
      </c>
      <c r="Z126" s="399">
        <v>100000</v>
      </c>
      <c r="AA126" s="393"/>
      <c r="AB126" s="393"/>
      <c r="AC126" s="393"/>
      <c r="AD126" s="245" t="s">
        <v>941</v>
      </c>
      <c r="AE126" s="393"/>
      <c r="AF126" s="393"/>
    </row>
    <row r="127" spans="1:32" ht="37.5" customHeight="1">
      <c r="A127" s="422"/>
      <c r="B127" s="423"/>
      <c r="C127" s="423"/>
      <c r="D127" s="424"/>
      <c r="E127" s="423"/>
      <c r="F127" s="424"/>
      <c r="G127" s="425"/>
      <c r="H127" s="425"/>
      <c r="I127" s="425"/>
      <c r="J127" s="425"/>
      <c r="K127" s="425"/>
      <c r="L127" s="425"/>
      <c r="M127" s="425"/>
      <c r="N127" s="425"/>
      <c r="O127" s="425"/>
      <c r="P127" s="425"/>
      <c r="Q127" s="425"/>
      <c r="R127" s="425"/>
      <c r="S127" s="425"/>
      <c r="T127" s="425"/>
      <c r="U127" s="425"/>
      <c r="V127" s="425"/>
      <c r="W127" s="426"/>
      <c r="X127" s="422"/>
      <c r="Y127" s="422"/>
      <c r="Z127" s="422"/>
      <c r="AA127" s="393"/>
      <c r="AB127" s="393"/>
      <c r="AC127" s="393"/>
      <c r="AD127" s="424"/>
      <c r="AE127" s="425"/>
      <c r="AF127" s="425"/>
    </row>
    <row r="128" spans="1:32" ht="127.5">
      <c r="A128" s="412">
        <v>1</v>
      </c>
      <c r="B128" s="37" t="s">
        <v>718</v>
      </c>
      <c r="C128" s="214" t="s">
        <v>937</v>
      </c>
      <c r="D128" s="245" t="s">
        <v>1086</v>
      </c>
      <c r="E128" s="33" t="s">
        <v>986</v>
      </c>
      <c r="F128" s="214" t="s">
        <v>940</v>
      </c>
      <c r="G128" s="393"/>
      <c r="H128" s="393"/>
      <c r="I128" s="393"/>
      <c r="J128" s="393"/>
      <c r="K128" s="393"/>
      <c r="L128" s="393"/>
      <c r="M128" s="393"/>
      <c r="N128" s="393"/>
      <c r="O128" s="393"/>
      <c r="P128" s="393"/>
      <c r="Q128" s="393"/>
      <c r="R128" s="393"/>
      <c r="S128" s="393"/>
      <c r="T128" s="393"/>
      <c r="U128" s="412" t="s">
        <v>245</v>
      </c>
      <c r="V128" s="412" t="s">
        <v>51</v>
      </c>
      <c r="W128" s="399">
        <v>600000</v>
      </c>
      <c r="X128" s="412"/>
      <c r="Y128" s="412"/>
      <c r="Z128" s="399"/>
      <c r="AA128" s="393"/>
      <c r="AB128" s="393"/>
      <c r="AC128" s="393"/>
      <c r="AD128" s="214" t="s">
        <v>941</v>
      </c>
      <c r="AE128" s="393"/>
      <c r="AF128" s="401" t="s">
        <v>1087</v>
      </c>
    </row>
    <row r="129" spans="1:32" ht="127.5">
      <c r="A129" s="412">
        <v>2</v>
      </c>
      <c r="B129" s="37" t="s">
        <v>718</v>
      </c>
      <c r="C129" s="214" t="s">
        <v>937</v>
      </c>
      <c r="D129" s="245" t="s">
        <v>1088</v>
      </c>
      <c r="E129" s="33" t="s">
        <v>986</v>
      </c>
      <c r="F129" s="214" t="s">
        <v>940</v>
      </c>
      <c r="G129" s="393"/>
      <c r="H129" s="393"/>
      <c r="I129" s="393"/>
      <c r="J129" s="393"/>
      <c r="K129" s="393"/>
      <c r="L129" s="393"/>
      <c r="M129" s="393"/>
      <c r="N129" s="393"/>
      <c r="O129" s="393"/>
      <c r="P129" s="393"/>
      <c r="Q129" s="393"/>
      <c r="R129" s="393"/>
      <c r="S129" s="393"/>
      <c r="T129" s="393"/>
      <c r="U129" s="412" t="s">
        <v>245</v>
      </c>
      <c r="V129" s="412" t="s">
        <v>51</v>
      </c>
      <c r="W129" s="399">
        <v>500000</v>
      </c>
      <c r="X129" s="393"/>
      <c r="Y129" s="393"/>
      <c r="Z129" s="399"/>
      <c r="AA129" s="393"/>
      <c r="AB129" s="393"/>
      <c r="AC129" s="393"/>
      <c r="AD129" s="214" t="s">
        <v>941</v>
      </c>
      <c r="AE129" s="393"/>
      <c r="AF129" s="401" t="s">
        <v>1089</v>
      </c>
    </row>
    <row r="130" spans="1:32" ht="127.5">
      <c r="A130" s="412">
        <v>3</v>
      </c>
      <c r="B130" s="37" t="s">
        <v>718</v>
      </c>
      <c r="C130" s="214" t="s">
        <v>937</v>
      </c>
      <c r="D130" s="245" t="s">
        <v>1090</v>
      </c>
      <c r="E130" s="33" t="s">
        <v>986</v>
      </c>
      <c r="F130" s="214" t="s">
        <v>940</v>
      </c>
      <c r="G130" s="393"/>
      <c r="H130" s="393"/>
      <c r="I130" s="393"/>
      <c r="J130" s="393"/>
      <c r="K130" s="393"/>
      <c r="L130" s="393"/>
      <c r="M130" s="393"/>
      <c r="N130" s="393"/>
      <c r="O130" s="393"/>
      <c r="P130" s="393"/>
      <c r="Q130" s="393"/>
      <c r="R130" s="393"/>
      <c r="S130" s="393"/>
      <c r="T130" s="393"/>
      <c r="U130" s="412" t="s">
        <v>245</v>
      </c>
      <c r="V130" s="412" t="s">
        <v>51</v>
      </c>
      <c r="W130" s="399">
        <v>200000</v>
      </c>
      <c r="X130" s="393"/>
      <c r="Y130" s="393"/>
      <c r="Z130" s="399"/>
      <c r="AA130" s="393"/>
      <c r="AB130" s="393"/>
      <c r="AC130" s="393"/>
      <c r="AD130" s="214" t="s">
        <v>941</v>
      </c>
      <c r="AE130" s="393"/>
      <c r="AF130" s="401" t="s">
        <v>949</v>
      </c>
    </row>
    <row r="131" spans="1:32" ht="127.5">
      <c r="A131" s="412">
        <v>4</v>
      </c>
      <c r="B131" s="37" t="s">
        <v>718</v>
      </c>
      <c r="C131" s="214" t="s">
        <v>937</v>
      </c>
      <c r="D131" s="245" t="s">
        <v>1091</v>
      </c>
      <c r="E131" s="33" t="s">
        <v>986</v>
      </c>
      <c r="F131" s="214" t="s">
        <v>940</v>
      </c>
      <c r="G131" s="393"/>
      <c r="H131" s="393"/>
      <c r="I131" s="393"/>
      <c r="J131" s="393"/>
      <c r="K131" s="393"/>
      <c r="L131" s="393"/>
      <c r="M131" s="393"/>
      <c r="N131" s="393"/>
      <c r="O131" s="393"/>
      <c r="P131" s="393"/>
      <c r="Q131" s="393"/>
      <c r="R131" s="393"/>
      <c r="S131" s="393"/>
      <c r="T131" s="393"/>
      <c r="U131" s="412" t="s">
        <v>245</v>
      </c>
      <c r="V131" s="412" t="s">
        <v>51</v>
      </c>
      <c r="W131" s="399">
        <v>75000</v>
      </c>
      <c r="X131" s="393"/>
      <c r="Y131" s="393"/>
      <c r="Z131" s="399"/>
      <c r="AA131" s="393"/>
      <c r="AB131" s="393"/>
      <c r="AC131" s="393"/>
      <c r="AD131" s="214" t="s">
        <v>941</v>
      </c>
      <c r="AE131" s="393"/>
      <c r="AF131" s="401" t="s">
        <v>1092</v>
      </c>
    </row>
    <row r="132" spans="1:32" ht="127.5">
      <c r="A132" s="412">
        <v>5</v>
      </c>
      <c r="B132" s="37" t="s">
        <v>718</v>
      </c>
      <c r="C132" s="214" t="s">
        <v>937</v>
      </c>
      <c r="D132" s="245" t="s">
        <v>1093</v>
      </c>
      <c r="E132" s="33" t="s">
        <v>986</v>
      </c>
      <c r="F132" s="214" t="s">
        <v>940</v>
      </c>
      <c r="G132" s="393"/>
      <c r="H132" s="393"/>
      <c r="I132" s="393"/>
      <c r="J132" s="393"/>
      <c r="K132" s="393"/>
      <c r="L132" s="393"/>
      <c r="M132" s="393"/>
      <c r="N132" s="393"/>
      <c r="O132" s="393"/>
      <c r="P132" s="393"/>
      <c r="Q132" s="393"/>
      <c r="R132" s="393"/>
      <c r="S132" s="393"/>
      <c r="T132" s="393"/>
      <c r="U132" s="412" t="s">
        <v>245</v>
      </c>
      <c r="V132" s="412" t="s">
        <v>51</v>
      </c>
      <c r="W132" s="399">
        <v>970000</v>
      </c>
      <c r="X132" s="393"/>
      <c r="Y132" s="393"/>
      <c r="Z132" s="399"/>
      <c r="AA132" s="393"/>
      <c r="AB132" s="393"/>
      <c r="AC132" s="393"/>
      <c r="AD132" s="214" t="s">
        <v>941</v>
      </c>
      <c r="AE132" s="393"/>
      <c r="AF132" s="401" t="s">
        <v>945</v>
      </c>
    </row>
    <row r="133" spans="1:32" ht="127.5">
      <c r="A133" s="412">
        <v>6</v>
      </c>
      <c r="B133" s="37" t="s">
        <v>718</v>
      </c>
      <c r="C133" s="214" t="s">
        <v>937</v>
      </c>
      <c r="D133" s="245" t="s">
        <v>1094</v>
      </c>
      <c r="E133" s="33" t="s">
        <v>986</v>
      </c>
      <c r="F133" s="214" t="s">
        <v>940</v>
      </c>
      <c r="G133" s="393"/>
      <c r="H133" s="393"/>
      <c r="I133" s="393"/>
      <c r="J133" s="393"/>
      <c r="K133" s="393"/>
      <c r="L133" s="393"/>
      <c r="M133" s="393"/>
      <c r="N133" s="393"/>
      <c r="O133" s="393"/>
      <c r="P133" s="393"/>
      <c r="Q133" s="393"/>
      <c r="R133" s="393"/>
      <c r="S133" s="393"/>
      <c r="T133" s="393"/>
      <c r="U133" s="412" t="s">
        <v>245</v>
      </c>
      <c r="V133" s="412" t="s">
        <v>51</v>
      </c>
      <c r="W133" s="399">
        <v>150000</v>
      </c>
      <c r="X133" s="393"/>
      <c r="Y133" s="393"/>
      <c r="Z133" s="399"/>
      <c r="AA133" s="393"/>
      <c r="AB133" s="393"/>
      <c r="AC133" s="393"/>
      <c r="AD133" s="214" t="s">
        <v>941</v>
      </c>
      <c r="AE133" s="393"/>
      <c r="AF133" s="401" t="s">
        <v>1095</v>
      </c>
    </row>
    <row r="134" spans="1:32" ht="127.5">
      <c r="A134" s="412">
        <v>7</v>
      </c>
      <c r="B134" s="37" t="s">
        <v>718</v>
      </c>
      <c r="C134" s="214" t="s">
        <v>937</v>
      </c>
      <c r="D134" s="245" t="s">
        <v>1096</v>
      </c>
      <c r="E134" s="33" t="s">
        <v>986</v>
      </c>
      <c r="F134" s="214" t="s">
        <v>940</v>
      </c>
      <c r="G134" s="393"/>
      <c r="H134" s="393"/>
      <c r="I134" s="393"/>
      <c r="J134" s="393"/>
      <c r="K134" s="393"/>
      <c r="L134" s="393"/>
      <c r="M134" s="393"/>
      <c r="N134" s="393"/>
      <c r="O134" s="393"/>
      <c r="P134" s="393"/>
      <c r="Q134" s="393"/>
      <c r="R134" s="393"/>
      <c r="S134" s="393"/>
      <c r="T134" s="393"/>
      <c r="U134" s="412" t="s">
        <v>245</v>
      </c>
      <c r="V134" s="412" t="s">
        <v>51</v>
      </c>
      <c r="W134" s="399">
        <v>210000</v>
      </c>
      <c r="X134" s="393"/>
      <c r="Y134" s="393"/>
      <c r="Z134" s="399"/>
      <c r="AA134" s="393"/>
      <c r="AB134" s="393"/>
      <c r="AC134" s="393"/>
      <c r="AD134" s="214" t="s">
        <v>941</v>
      </c>
      <c r="AE134" s="393"/>
      <c r="AF134" s="401" t="s">
        <v>949</v>
      </c>
    </row>
    <row r="135" spans="1:32" ht="127.5">
      <c r="A135" s="412">
        <v>8</v>
      </c>
      <c r="B135" s="37" t="s">
        <v>718</v>
      </c>
      <c r="C135" s="214" t="s">
        <v>937</v>
      </c>
      <c r="D135" s="245" t="s">
        <v>1097</v>
      </c>
      <c r="E135" s="33" t="s">
        <v>986</v>
      </c>
      <c r="F135" s="214" t="s">
        <v>940</v>
      </c>
      <c r="G135" s="393"/>
      <c r="H135" s="393"/>
      <c r="I135" s="393"/>
      <c r="J135" s="393"/>
      <c r="K135" s="393"/>
      <c r="L135" s="393"/>
      <c r="M135" s="393"/>
      <c r="N135" s="393"/>
      <c r="O135" s="393"/>
      <c r="P135" s="393"/>
      <c r="Q135" s="393"/>
      <c r="R135" s="393"/>
      <c r="S135" s="393"/>
      <c r="T135" s="393"/>
      <c r="U135" s="412" t="s">
        <v>245</v>
      </c>
      <c r="V135" s="412" t="s">
        <v>51</v>
      </c>
      <c r="W135" s="399">
        <v>1300000</v>
      </c>
      <c r="X135" s="393"/>
      <c r="Y135" s="393"/>
      <c r="Z135" s="399"/>
      <c r="AA135" s="393"/>
      <c r="AB135" s="393"/>
      <c r="AC135" s="393"/>
      <c r="AD135" s="214" t="s">
        <v>941</v>
      </c>
      <c r="AE135" s="393"/>
      <c r="AF135" s="401" t="s">
        <v>1098</v>
      </c>
    </row>
    <row r="136" spans="1:32" ht="127.5">
      <c r="A136" s="412">
        <v>9</v>
      </c>
      <c r="B136" s="37" t="s">
        <v>718</v>
      </c>
      <c r="C136" s="214" t="s">
        <v>937</v>
      </c>
      <c r="D136" s="245" t="s">
        <v>1099</v>
      </c>
      <c r="E136" s="33" t="s">
        <v>986</v>
      </c>
      <c r="F136" s="214" t="s">
        <v>940</v>
      </c>
      <c r="G136" s="393"/>
      <c r="H136" s="393"/>
      <c r="I136" s="393"/>
      <c r="J136" s="393"/>
      <c r="K136" s="393"/>
      <c r="L136" s="393"/>
      <c r="M136" s="393"/>
      <c r="N136" s="393"/>
      <c r="O136" s="393"/>
      <c r="P136" s="393"/>
      <c r="Q136" s="393"/>
      <c r="R136" s="393"/>
      <c r="S136" s="393"/>
      <c r="T136" s="393"/>
      <c r="U136" s="412" t="s">
        <v>245</v>
      </c>
      <c r="V136" s="412" t="s">
        <v>51</v>
      </c>
      <c r="W136" s="399">
        <v>70000</v>
      </c>
      <c r="X136" s="393"/>
      <c r="Y136" s="393"/>
      <c r="Z136" s="399"/>
      <c r="AA136" s="393"/>
      <c r="AB136" s="393"/>
      <c r="AC136" s="393"/>
      <c r="AD136" s="214" t="s">
        <v>941</v>
      </c>
      <c r="AE136" s="393"/>
      <c r="AF136" s="401" t="s">
        <v>949</v>
      </c>
    </row>
    <row r="137" spans="1:32" ht="127.5">
      <c r="A137" s="412">
        <v>10</v>
      </c>
      <c r="B137" s="37" t="s">
        <v>718</v>
      </c>
      <c r="C137" s="214" t="s">
        <v>937</v>
      </c>
      <c r="D137" s="245" t="s">
        <v>1100</v>
      </c>
      <c r="E137" s="33" t="s">
        <v>986</v>
      </c>
      <c r="F137" s="214" t="s">
        <v>940</v>
      </c>
      <c r="G137" s="393"/>
      <c r="H137" s="393"/>
      <c r="I137" s="393"/>
      <c r="J137" s="393"/>
      <c r="K137" s="393"/>
      <c r="L137" s="393"/>
      <c r="M137" s="393"/>
      <c r="N137" s="393"/>
      <c r="O137" s="393"/>
      <c r="P137" s="393"/>
      <c r="Q137" s="393"/>
      <c r="R137" s="393"/>
      <c r="S137" s="393"/>
      <c r="T137" s="393"/>
      <c r="U137" s="393"/>
      <c r="V137" s="393"/>
      <c r="W137" s="399"/>
      <c r="X137" s="412" t="s">
        <v>97</v>
      </c>
      <c r="Y137" s="412" t="s">
        <v>245</v>
      </c>
      <c r="Z137" s="399">
        <v>55000</v>
      </c>
      <c r="AA137" s="393"/>
      <c r="AB137" s="393"/>
      <c r="AC137" s="393"/>
      <c r="AD137" s="214" t="s">
        <v>941</v>
      </c>
      <c r="AE137" s="393"/>
      <c r="AF137" s="401" t="s">
        <v>1101</v>
      </c>
    </row>
    <row r="138" spans="1:32" ht="127.5">
      <c r="A138" s="412">
        <v>11</v>
      </c>
      <c r="B138" s="37" t="s">
        <v>718</v>
      </c>
      <c r="C138" s="214" t="s">
        <v>937</v>
      </c>
      <c r="D138" s="245" t="s">
        <v>1102</v>
      </c>
      <c r="E138" s="33" t="s">
        <v>986</v>
      </c>
      <c r="F138" s="214" t="s">
        <v>940</v>
      </c>
      <c r="G138" s="393"/>
      <c r="H138" s="393"/>
      <c r="I138" s="393"/>
      <c r="J138" s="393"/>
      <c r="K138" s="393"/>
      <c r="L138" s="393"/>
      <c r="M138" s="393"/>
      <c r="N138" s="393"/>
      <c r="O138" s="393"/>
      <c r="P138" s="393"/>
      <c r="Q138" s="393"/>
      <c r="R138" s="393"/>
      <c r="S138" s="393"/>
      <c r="T138" s="393"/>
      <c r="U138" s="393"/>
      <c r="V138" s="393"/>
      <c r="W138" s="399"/>
      <c r="X138" s="412" t="s">
        <v>97</v>
      </c>
      <c r="Y138" s="412" t="s">
        <v>245</v>
      </c>
      <c r="Z138" s="399">
        <v>1100000</v>
      </c>
      <c r="AA138" s="393"/>
      <c r="AB138" s="393"/>
      <c r="AC138" s="393"/>
      <c r="AD138" s="214" t="s">
        <v>941</v>
      </c>
      <c r="AE138" s="393"/>
      <c r="AF138" s="401" t="s">
        <v>945</v>
      </c>
    </row>
    <row r="139" spans="1:32" ht="127.5">
      <c r="A139" s="412">
        <v>12</v>
      </c>
      <c r="B139" s="37" t="s">
        <v>718</v>
      </c>
      <c r="C139" s="214" t="s">
        <v>937</v>
      </c>
      <c r="D139" s="245" t="s">
        <v>1103</v>
      </c>
      <c r="E139" s="33" t="s">
        <v>986</v>
      </c>
      <c r="F139" s="214" t="s">
        <v>940</v>
      </c>
      <c r="G139" s="393"/>
      <c r="H139" s="393"/>
      <c r="I139" s="393"/>
      <c r="J139" s="393"/>
      <c r="K139" s="393"/>
      <c r="L139" s="393"/>
      <c r="M139" s="393"/>
      <c r="N139" s="393"/>
      <c r="O139" s="393"/>
      <c r="P139" s="393"/>
      <c r="Q139" s="393"/>
      <c r="R139" s="393"/>
      <c r="S139" s="393"/>
      <c r="T139" s="393"/>
      <c r="U139" s="393"/>
      <c r="V139" s="393"/>
      <c r="W139" s="399"/>
      <c r="X139" s="412" t="s">
        <v>97</v>
      </c>
      <c r="Y139" s="412" t="s">
        <v>245</v>
      </c>
      <c r="Z139" s="399">
        <v>600000</v>
      </c>
      <c r="AA139" s="393"/>
      <c r="AB139" s="393"/>
      <c r="AC139" s="393"/>
      <c r="AD139" s="214" t="s">
        <v>941</v>
      </c>
      <c r="AE139" s="393"/>
      <c r="AF139" s="401" t="s">
        <v>947</v>
      </c>
    </row>
    <row r="140" spans="1:32" ht="127.5">
      <c r="A140" s="412">
        <v>13</v>
      </c>
      <c r="B140" s="37" t="s">
        <v>718</v>
      </c>
      <c r="C140" s="214" t="s">
        <v>937</v>
      </c>
      <c r="D140" s="245" t="s">
        <v>1104</v>
      </c>
      <c r="E140" s="33" t="s">
        <v>986</v>
      </c>
      <c r="F140" s="214" t="s">
        <v>940</v>
      </c>
      <c r="G140" s="393"/>
      <c r="H140" s="393"/>
      <c r="I140" s="393"/>
      <c r="J140" s="393"/>
      <c r="K140" s="393"/>
      <c r="L140" s="393"/>
      <c r="M140" s="393"/>
      <c r="N140" s="393"/>
      <c r="O140" s="393"/>
      <c r="P140" s="393"/>
      <c r="Q140" s="393"/>
      <c r="R140" s="393"/>
      <c r="S140" s="393"/>
      <c r="T140" s="393"/>
      <c r="U140" s="393"/>
      <c r="V140" s="393"/>
      <c r="W140" s="399"/>
      <c r="X140" s="412" t="s">
        <v>97</v>
      </c>
      <c r="Y140" s="412" t="s">
        <v>245</v>
      </c>
      <c r="Z140" s="399">
        <v>100000</v>
      </c>
      <c r="AA140" s="393"/>
      <c r="AB140" s="393"/>
      <c r="AC140" s="393"/>
      <c r="AD140" s="214" t="s">
        <v>941</v>
      </c>
      <c r="AE140" s="393"/>
      <c r="AF140" s="401" t="s">
        <v>1087</v>
      </c>
    </row>
    <row r="141" spans="1:32" ht="127.5">
      <c r="A141" s="412">
        <v>14</v>
      </c>
      <c r="B141" s="37" t="s">
        <v>718</v>
      </c>
      <c r="C141" s="214" t="s">
        <v>937</v>
      </c>
      <c r="D141" s="245" t="s">
        <v>1105</v>
      </c>
      <c r="E141" s="33" t="s">
        <v>986</v>
      </c>
      <c r="F141" s="214" t="s">
        <v>940</v>
      </c>
      <c r="G141" s="393"/>
      <c r="H141" s="393"/>
      <c r="I141" s="393"/>
      <c r="J141" s="393"/>
      <c r="K141" s="393"/>
      <c r="L141" s="393"/>
      <c r="M141" s="393"/>
      <c r="N141" s="393"/>
      <c r="O141" s="393"/>
      <c r="P141" s="393"/>
      <c r="Q141" s="393"/>
      <c r="R141" s="393"/>
      <c r="S141" s="393"/>
      <c r="T141" s="393"/>
      <c r="U141" s="393"/>
      <c r="V141" s="393"/>
      <c r="W141" s="399"/>
      <c r="X141" s="412" t="s">
        <v>97</v>
      </c>
      <c r="Y141" s="412" t="s">
        <v>245</v>
      </c>
      <c r="Z141" s="399">
        <v>1000000</v>
      </c>
      <c r="AA141" s="393"/>
      <c r="AB141" s="393"/>
      <c r="AC141" s="393"/>
      <c r="AD141" s="214" t="s">
        <v>941</v>
      </c>
      <c r="AE141" s="393"/>
      <c r="AF141" s="401" t="s">
        <v>1106</v>
      </c>
    </row>
    <row r="142" spans="1:32" ht="127.5">
      <c r="A142" s="412">
        <v>15</v>
      </c>
      <c r="B142" s="37" t="s">
        <v>718</v>
      </c>
      <c r="C142" s="214" t="s">
        <v>937</v>
      </c>
      <c r="D142" s="245" t="s">
        <v>1107</v>
      </c>
      <c r="E142" s="33" t="s">
        <v>986</v>
      </c>
      <c r="F142" s="214" t="s">
        <v>940</v>
      </c>
      <c r="G142" s="393"/>
      <c r="H142" s="393"/>
      <c r="I142" s="393"/>
      <c r="J142" s="393"/>
      <c r="K142" s="393"/>
      <c r="L142" s="393"/>
      <c r="M142" s="393"/>
      <c r="N142" s="393"/>
      <c r="O142" s="393"/>
      <c r="P142" s="393"/>
      <c r="Q142" s="393"/>
      <c r="R142" s="393"/>
      <c r="S142" s="393"/>
      <c r="T142" s="393"/>
      <c r="U142" s="393"/>
      <c r="V142" s="393"/>
      <c r="W142" s="399"/>
      <c r="X142" s="412" t="s">
        <v>97</v>
      </c>
      <c r="Y142" s="412" t="s">
        <v>245</v>
      </c>
      <c r="Z142" s="399">
        <v>70000</v>
      </c>
      <c r="AA142" s="393"/>
      <c r="AB142" s="393"/>
      <c r="AC142" s="393"/>
      <c r="AD142" s="214" t="s">
        <v>941</v>
      </c>
      <c r="AE142" s="393"/>
      <c r="AF142" s="401" t="s">
        <v>949</v>
      </c>
    </row>
    <row r="143" spans="1:32" ht="127.5">
      <c r="A143" s="412">
        <v>16</v>
      </c>
      <c r="B143" s="37" t="s">
        <v>718</v>
      </c>
      <c r="C143" s="214" t="s">
        <v>937</v>
      </c>
      <c r="D143" s="245" t="s">
        <v>1108</v>
      </c>
      <c r="E143" s="33" t="s">
        <v>986</v>
      </c>
      <c r="F143" s="214" t="s">
        <v>940</v>
      </c>
      <c r="G143" s="393"/>
      <c r="H143" s="393"/>
      <c r="I143" s="393"/>
      <c r="J143" s="393"/>
      <c r="K143" s="393"/>
      <c r="L143" s="393"/>
      <c r="M143" s="393"/>
      <c r="N143" s="393"/>
      <c r="O143" s="393"/>
      <c r="P143" s="393"/>
      <c r="Q143" s="393"/>
      <c r="R143" s="393"/>
      <c r="S143" s="393"/>
      <c r="T143" s="393"/>
      <c r="U143" s="393"/>
      <c r="V143" s="393"/>
      <c r="W143" s="399"/>
      <c r="X143" s="412" t="s">
        <v>97</v>
      </c>
      <c r="Y143" s="412" t="s">
        <v>245</v>
      </c>
      <c r="Z143" s="399">
        <v>700000</v>
      </c>
      <c r="AA143" s="393"/>
      <c r="AB143" s="393"/>
      <c r="AC143" s="393"/>
      <c r="AD143" s="214" t="s">
        <v>941</v>
      </c>
      <c r="AE143" s="393"/>
      <c r="AF143" s="401" t="s">
        <v>1106</v>
      </c>
    </row>
    <row r="144" spans="1:32" ht="127.5">
      <c r="A144" s="412">
        <v>17</v>
      </c>
      <c r="B144" s="37" t="s">
        <v>718</v>
      </c>
      <c r="C144" s="214" t="s">
        <v>937</v>
      </c>
      <c r="D144" s="245" t="s">
        <v>1109</v>
      </c>
      <c r="E144" s="33" t="s">
        <v>986</v>
      </c>
      <c r="F144" s="214" t="s">
        <v>940</v>
      </c>
      <c r="G144" s="393"/>
      <c r="H144" s="393"/>
      <c r="I144" s="393"/>
      <c r="J144" s="393"/>
      <c r="K144" s="393"/>
      <c r="L144" s="393"/>
      <c r="M144" s="393"/>
      <c r="N144" s="393"/>
      <c r="O144" s="393"/>
      <c r="P144" s="393"/>
      <c r="Q144" s="393"/>
      <c r="R144" s="393"/>
      <c r="S144" s="393"/>
      <c r="T144" s="393"/>
      <c r="U144" s="393"/>
      <c r="V144" s="393"/>
      <c r="W144" s="399"/>
      <c r="X144" s="412" t="s">
        <v>97</v>
      </c>
      <c r="Y144" s="412" t="s">
        <v>245</v>
      </c>
      <c r="Z144" s="399">
        <v>700000</v>
      </c>
      <c r="AA144" s="393"/>
      <c r="AB144" s="393"/>
      <c r="AC144" s="393"/>
      <c r="AD144" s="214" t="s">
        <v>941</v>
      </c>
      <c r="AE144" s="393"/>
      <c r="AF144" s="401" t="s">
        <v>945</v>
      </c>
    </row>
    <row r="145" spans="1:32" ht="127.5">
      <c r="A145" s="412">
        <v>18</v>
      </c>
      <c r="B145" s="37" t="s">
        <v>718</v>
      </c>
      <c r="C145" s="214" t="s">
        <v>937</v>
      </c>
      <c r="D145" s="245" t="s">
        <v>1110</v>
      </c>
      <c r="E145" s="33" t="s">
        <v>986</v>
      </c>
      <c r="F145" s="214" t="s">
        <v>940</v>
      </c>
      <c r="G145" s="393"/>
      <c r="H145" s="393"/>
      <c r="I145" s="393"/>
      <c r="J145" s="393"/>
      <c r="K145" s="393"/>
      <c r="L145" s="393"/>
      <c r="M145" s="393"/>
      <c r="N145" s="393"/>
      <c r="O145" s="393"/>
      <c r="P145" s="393"/>
      <c r="Q145" s="393"/>
      <c r="R145" s="393"/>
      <c r="S145" s="393"/>
      <c r="T145" s="393"/>
      <c r="U145" s="393"/>
      <c r="V145" s="393"/>
      <c r="W145" s="399"/>
      <c r="X145" s="412" t="s">
        <v>97</v>
      </c>
      <c r="Y145" s="412" t="s">
        <v>245</v>
      </c>
      <c r="Z145" s="399">
        <v>270000</v>
      </c>
      <c r="AA145" s="393"/>
      <c r="AB145" s="393"/>
      <c r="AC145" s="393"/>
      <c r="AD145" s="214" t="s">
        <v>941</v>
      </c>
      <c r="AE145" s="393"/>
      <c r="AF145" s="401" t="s">
        <v>1101</v>
      </c>
    </row>
    <row r="146" spans="1:32" ht="127.5">
      <c r="A146" s="412">
        <v>19</v>
      </c>
      <c r="B146" s="37" t="s">
        <v>718</v>
      </c>
      <c r="C146" s="214" t="s">
        <v>937</v>
      </c>
      <c r="D146" s="245" t="s">
        <v>1111</v>
      </c>
      <c r="E146" s="33" t="s">
        <v>986</v>
      </c>
      <c r="F146" s="214" t="s">
        <v>940</v>
      </c>
      <c r="G146" s="393"/>
      <c r="H146" s="393"/>
      <c r="I146" s="393"/>
      <c r="J146" s="393"/>
      <c r="K146" s="393"/>
      <c r="L146" s="393"/>
      <c r="M146" s="393"/>
      <c r="N146" s="393"/>
      <c r="O146" s="393"/>
      <c r="P146" s="393"/>
      <c r="Q146" s="393"/>
      <c r="R146" s="393"/>
      <c r="S146" s="393"/>
      <c r="T146" s="393"/>
      <c r="U146" s="393"/>
      <c r="V146" s="393"/>
      <c r="W146" s="399"/>
      <c r="X146" s="412" t="s">
        <v>97</v>
      </c>
      <c r="Y146" s="412" t="s">
        <v>245</v>
      </c>
      <c r="Z146" s="399">
        <v>190000</v>
      </c>
      <c r="AA146" s="393"/>
      <c r="AB146" s="393"/>
      <c r="AC146" s="393"/>
      <c r="AD146" s="214" t="s">
        <v>941</v>
      </c>
      <c r="AE146" s="393"/>
      <c r="AF146" s="401" t="s">
        <v>1095</v>
      </c>
    </row>
    <row r="147" spans="1:32" ht="127.5">
      <c r="A147" s="412">
        <v>20</v>
      </c>
      <c r="B147" s="37" t="s">
        <v>718</v>
      </c>
      <c r="C147" s="214" t="s">
        <v>937</v>
      </c>
      <c r="D147" s="245" t="s">
        <v>1112</v>
      </c>
      <c r="E147" s="33" t="s">
        <v>986</v>
      </c>
      <c r="F147" s="214" t="s">
        <v>940</v>
      </c>
      <c r="G147" s="393"/>
      <c r="H147" s="393"/>
      <c r="I147" s="393"/>
      <c r="J147" s="393"/>
      <c r="K147" s="393"/>
      <c r="L147" s="393"/>
      <c r="M147" s="393"/>
      <c r="N147" s="393"/>
      <c r="O147" s="393"/>
      <c r="P147" s="393"/>
      <c r="Q147" s="393"/>
      <c r="R147" s="393"/>
      <c r="S147" s="393"/>
      <c r="T147" s="393"/>
      <c r="U147" s="393"/>
      <c r="V147" s="393"/>
      <c r="W147" s="399"/>
      <c r="X147" s="412" t="s">
        <v>97</v>
      </c>
      <c r="Y147" s="412" t="s">
        <v>245</v>
      </c>
      <c r="Z147" s="399">
        <v>175000</v>
      </c>
      <c r="AA147" s="393"/>
      <c r="AB147" s="393"/>
      <c r="AC147" s="393"/>
      <c r="AD147" s="214" t="s">
        <v>941</v>
      </c>
      <c r="AE147" s="393"/>
      <c r="AF147" s="401" t="s">
        <v>949</v>
      </c>
    </row>
    <row r="148" spans="1:32" ht="127.5">
      <c r="A148" s="412">
        <v>21</v>
      </c>
      <c r="B148" s="37" t="s">
        <v>718</v>
      </c>
      <c r="C148" s="214" t="s">
        <v>937</v>
      </c>
      <c r="D148" s="245" t="s">
        <v>1113</v>
      </c>
      <c r="E148" s="33" t="s">
        <v>986</v>
      </c>
      <c r="F148" s="214" t="s">
        <v>940</v>
      </c>
      <c r="G148" s="393"/>
      <c r="H148" s="393"/>
      <c r="I148" s="393"/>
      <c r="J148" s="393"/>
      <c r="K148" s="393"/>
      <c r="L148" s="393"/>
      <c r="M148" s="393"/>
      <c r="N148" s="393"/>
      <c r="O148" s="393"/>
      <c r="P148" s="393"/>
      <c r="Q148" s="393"/>
      <c r="R148" s="393"/>
      <c r="S148" s="393"/>
      <c r="T148" s="393"/>
      <c r="U148" s="393"/>
      <c r="V148" s="393"/>
      <c r="W148" s="399"/>
      <c r="X148" s="412" t="s">
        <v>97</v>
      </c>
      <c r="Y148" s="412" t="s">
        <v>245</v>
      </c>
      <c r="Z148" s="399">
        <v>150000</v>
      </c>
      <c r="AA148" s="393"/>
      <c r="AB148" s="393"/>
      <c r="AC148" s="393"/>
      <c r="AD148" s="214" t="s">
        <v>941</v>
      </c>
      <c r="AE148" s="393"/>
      <c r="AF148" s="401" t="s">
        <v>1095</v>
      </c>
    </row>
    <row r="149" spans="1:32" ht="127.5">
      <c r="A149" s="412">
        <v>22</v>
      </c>
      <c r="B149" s="37" t="s">
        <v>718</v>
      </c>
      <c r="C149" s="214" t="s">
        <v>937</v>
      </c>
      <c r="D149" s="245" t="s">
        <v>1114</v>
      </c>
      <c r="E149" s="33" t="s">
        <v>986</v>
      </c>
      <c r="F149" s="214" t="s">
        <v>940</v>
      </c>
      <c r="G149" s="393"/>
      <c r="H149" s="393"/>
      <c r="I149" s="393"/>
      <c r="J149" s="393"/>
      <c r="K149" s="393"/>
      <c r="L149" s="393"/>
      <c r="M149" s="393"/>
      <c r="N149" s="393"/>
      <c r="O149" s="393"/>
      <c r="P149" s="393"/>
      <c r="Q149" s="393"/>
      <c r="R149" s="393"/>
      <c r="S149" s="393"/>
      <c r="T149" s="393"/>
      <c r="U149" s="393"/>
      <c r="V149" s="393"/>
      <c r="W149" s="399"/>
      <c r="X149" s="412" t="s">
        <v>97</v>
      </c>
      <c r="Y149" s="412" t="s">
        <v>245</v>
      </c>
      <c r="Z149" s="399">
        <v>400000</v>
      </c>
      <c r="AA149" s="393"/>
      <c r="AB149" s="393"/>
      <c r="AC149" s="393"/>
      <c r="AD149" s="214" t="s">
        <v>941</v>
      </c>
      <c r="AE149" s="393"/>
      <c r="AF149" s="401" t="s">
        <v>949</v>
      </c>
    </row>
    <row r="150" spans="1:32" ht="127.5">
      <c r="A150" s="412">
        <v>23</v>
      </c>
      <c r="B150" s="37" t="s">
        <v>718</v>
      </c>
      <c r="C150" s="214" t="s">
        <v>937</v>
      </c>
      <c r="D150" s="245" t="s">
        <v>1115</v>
      </c>
      <c r="E150" s="33" t="s">
        <v>986</v>
      </c>
      <c r="F150" s="214" t="s">
        <v>940</v>
      </c>
      <c r="G150" s="393"/>
      <c r="H150" s="393"/>
      <c r="I150" s="393"/>
      <c r="J150" s="393"/>
      <c r="K150" s="393"/>
      <c r="L150" s="393"/>
      <c r="M150" s="393"/>
      <c r="N150" s="393"/>
      <c r="O150" s="393"/>
      <c r="P150" s="393"/>
      <c r="Q150" s="393"/>
      <c r="R150" s="393"/>
      <c r="S150" s="393"/>
      <c r="T150" s="393"/>
      <c r="U150" s="393"/>
      <c r="V150" s="393"/>
      <c r="W150" s="399"/>
      <c r="X150" s="412" t="s">
        <v>97</v>
      </c>
      <c r="Y150" s="412" t="s">
        <v>245</v>
      </c>
      <c r="Z150" s="399">
        <v>80000</v>
      </c>
      <c r="AA150" s="393"/>
      <c r="AB150" s="393"/>
      <c r="AC150" s="393"/>
      <c r="AD150" s="214" t="s">
        <v>941</v>
      </c>
      <c r="AE150" s="393"/>
      <c r="AF150" s="401" t="s">
        <v>1116</v>
      </c>
    </row>
    <row r="151" spans="1:32" ht="127.5">
      <c r="A151" s="412">
        <v>24</v>
      </c>
      <c r="B151" s="37" t="s">
        <v>718</v>
      </c>
      <c r="C151" s="214" t="s">
        <v>937</v>
      </c>
      <c r="D151" s="245" t="s">
        <v>1117</v>
      </c>
      <c r="E151" s="33" t="s">
        <v>986</v>
      </c>
      <c r="F151" s="214" t="s">
        <v>940</v>
      </c>
      <c r="G151" s="393"/>
      <c r="H151" s="393"/>
      <c r="I151" s="393"/>
      <c r="J151" s="393"/>
      <c r="K151" s="393"/>
      <c r="L151" s="393"/>
      <c r="M151" s="393"/>
      <c r="N151" s="393"/>
      <c r="O151" s="393"/>
      <c r="P151" s="393"/>
      <c r="Q151" s="393"/>
      <c r="R151" s="393"/>
      <c r="S151" s="393"/>
      <c r="T151" s="393"/>
      <c r="U151" s="393"/>
      <c r="V151" s="393"/>
      <c r="W151" s="399"/>
      <c r="X151" s="412" t="s">
        <v>97</v>
      </c>
      <c r="Y151" s="412" t="s">
        <v>245</v>
      </c>
      <c r="Z151" s="399">
        <v>700000</v>
      </c>
      <c r="AA151" s="393"/>
      <c r="AB151" s="393"/>
      <c r="AC151" s="393"/>
      <c r="AD151" s="214" t="s">
        <v>941</v>
      </c>
      <c r="AE151" s="393"/>
      <c r="AF151" s="401" t="s">
        <v>949</v>
      </c>
    </row>
    <row r="152" spans="1:32" ht="127.5">
      <c r="A152" s="412">
        <v>25</v>
      </c>
      <c r="B152" s="37" t="s">
        <v>718</v>
      </c>
      <c r="C152" s="214" t="s">
        <v>937</v>
      </c>
      <c r="D152" s="245" t="s">
        <v>1118</v>
      </c>
      <c r="E152" s="33" t="s">
        <v>986</v>
      </c>
      <c r="F152" s="214" t="s">
        <v>940</v>
      </c>
      <c r="G152" s="393"/>
      <c r="H152" s="393"/>
      <c r="I152" s="393"/>
      <c r="J152" s="393"/>
      <c r="K152" s="393"/>
      <c r="L152" s="393"/>
      <c r="M152" s="393"/>
      <c r="N152" s="393"/>
      <c r="O152" s="393"/>
      <c r="P152" s="393"/>
      <c r="Q152" s="393"/>
      <c r="R152" s="393"/>
      <c r="S152" s="393"/>
      <c r="T152" s="393"/>
      <c r="U152" s="393"/>
      <c r="V152" s="393"/>
      <c r="W152" s="399"/>
      <c r="X152" s="412" t="s">
        <v>97</v>
      </c>
      <c r="Y152" s="412" t="s">
        <v>245</v>
      </c>
      <c r="Z152" s="399">
        <v>1000000</v>
      </c>
      <c r="AA152" s="393"/>
      <c r="AB152" s="393"/>
      <c r="AC152" s="393"/>
      <c r="AD152" s="214" t="s">
        <v>941</v>
      </c>
      <c r="AE152" s="393"/>
      <c r="AF152" s="401" t="s">
        <v>945</v>
      </c>
    </row>
    <row r="153" spans="1:32" ht="127.5">
      <c r="A153" s="412">
        <v>26</v>
      </c>
      <c r="B153" s="37" t="s">
        <v>718</v>
      </c>
      <c r="C153" s="214" t="s">
        <v>937</v>
      </c>
      <c r="D153" s="245" t="s">
        <v>1119</v>
      </c>
      <c r="E153" s="33" t="s">
        <v>986</v>
      </c>
      <c r="F153" s="214" t="s">
        <v>940</v>
      </c>
      <c r="G153" s="393"/>
      <c r="H153" s="393"/>
      <c r="I153" s="393"/>
      <c r="J153" s="393"/>
      <c r="K153" s="393"/>
      <c r="L153" s="393"/>
      <c r="M153" s="393"/>
      <c r="N153" s="393"/>
      <c r="O153" s="393"/>
      <c r="P153" s="393"/>
      <c r="Q153" s="393"/>
      <c r="R153" s="393"/>
      <c r="S153" s="393"/>
      <c r="T153" s="393"/>
      <c r="U153" s="393"/>
      <c r="V153" s="393"/>
      <c r="W153" s="399"/>
      <c r="X153" s="412" t="s">
        <v>97</v>
      </c>
      <c r="Y153" s="412" t="s">
        <v>245</v>
      </c>
      <c r="Z153" s="399">
        <v>480000</v>
      </c>
      <c r="AA153" s="393"/>
      <c r="AB153" s="393"/>
      <c r="AC153" s="393"/>
      <c r="AD153" s="214" t="s">
        <v>941</v>
      </c>
      <c r="AE153" s="393"/>
      <c r="AF153" s="401" t="s">
        <v>945</v>
      </c>
    </row>
    <row r="154" spans="1:32" ht="127.5">
      <c r="A154" s="412">
        <v>27</v>
      </c>
      <c r="B154" s="37" t="s">
        <v>718</v>
      </c>
      <c r="C154" s="214" t="s">
        <v>937</v>
      </c>
      <c r="D154" s="245" t="s">
        <v>1120</v>
      </c>
      <c r="E154" s="33" t="s">
        <v>986</v>
      </c>
      <c r="F154" s="214" t="s">
        <v>940</v>
      </c>
      <c r="G154" s="393"/>
      <c r="H154" s="393"/>
      <c r="I154" s="393"/>
      <c r="J154" s="393"/>
      <c r="K154" s="393"/>
      <c r="L154" s="393"/>
      <c r="M154" s="393"/>
      <c r="N154" s="393"/>
      <c r="O154" s="393"/>
      <c r="P154" s="393"/>
      <c r="Q154" s="393"/>
      <c r="R154" s="393"/>
      <c r="S154" s="393"/>
      <c r="T154" s="393"/>
      <c r="U154" s="393"/>
      <c r="V154" s="393"/>
      <c r="W154" s="399"/>
      <c r="X154" s="412" t="s">
        <v>97</v>
      </c>
      <c r="Y154" s="412" t="s">
        <v>245</v>
      </c>
      <c r="Z154" s="399">
        <v>200000</v>
      </c>
      <c r="AA154" s="393"/>
      <c r="AB154" s="393"/>
      <c r="AC154" s="393"/>
      <c r="AD154" s="214" t="s">
        <v>941</v>
      </c>
      <c r="AE154" s="393"/>
      <c r="AF154" s="401" t="s">
        <v>1101</v>
      </c>
    </row>
    <row r="155" spans="1:32" ht="127.5">
      <c r="A155" s="412">
        <v>28</v>
      </c>
      <c r="B155" s="37" t="s">
        <v>718</v>
      </c>
      <c r="C155" s="214" t="s">
        <v>937</v>
      </c>
      <c r="D155" s="245" t="s">
        <v>1121</v>
      </c>
      <c r="E155" s="33" t="s">
        <v>986</v>
      </c>
      <c r="F155" s="214" t="s">
        <v>940</v>
      </c>
      <c r="G155" s="393"/>
      <c r="H155" s="393"/>
      <c r="I155" s="393"/>
      <c r="J155" s="393"/>
      <c r="K155" s="393"/>
      <c r="L155" s="393"/>
      <c r="M155" s="393"/>
      <c r="N155" s="393"/>
      <c r="O155" s="393"/>
      <c r="P155" s="393"/>
      <c r="Q155" s="393"/>
      <c r="R155" s="393"/>
      <c r="S155" s="393"/>
      <c r="T155" s="393"/>
      <c r="U155" s="393"/>
      <c r="V155" s="393"/>
      <c r="W155" s="399"/>
      <c r="X155" s="412" t="s">
        <v>97</v>
      </c>
      <c r="Y155" s="412" t="s">
        <v>245</v>
      </c>
      <c r="Z155" s="399">
        <v>1400000</v>
      </c>
      <c r="AA155" s="393"/>
      <c r="AB155" s="393"/>
      <c r="AC155" s="393"/>
      <c r="AD155" s="214" t="s">
        <v>941</v>
      </c>
      <c r="AE155" s="393"/>
      <c r="AF155" s="401" t="s">
        <v>1087</v>
      </c>
    </row>
    <row r="156" spans="1:32" ht="127.5">
      <c r="A156" s="412">
        <v>29</v>
      </c>
      <c r="B156" s="37" t="s">
        <v>718</v>
      </c>
      <c r="C156" s="214" t="s">
        <v>937</v>
      </c>
      <c r="D156" s="245" t="s">
        <v>1122</v>
      </c>
      <c r="E156" s="33" t="s">
        <v>986</v>
      </c>
      <c r="F156" s="214" t="s">
        <v>940</v>
      </c>
      <c r="G156" s="393"/>
      <c r="H156" s="393"/>
      <c r="I156" s="393"/>
      <c r="J156" s="393"/>
      <c r="K156" s="393"/>
      <c r="L156" s="393"/>
      <c r="M156" s="393"/>
      <c r="N156" s="393"/>
      <c r="O156" s="393"/>
      <c r="P156" s="393"/>
      <c r="Q156" s="393"/>
      <c r="R156" s="393"/>
      <c r="S156" s="393"/>
      <c r="T156" s="393"/>
      <c r="U156" s="393"/>
      <c r="V156" s="393"/>
      <c r="W156" s="399"/>
      <c r="X156" s="412" t="s">
        <v>97</v>
      </c>
      <c r="Y156" s="412" t="s">
        <v>245</v>
      </c>
      <c r="Z156" s="399">
        <v>100000</v>
      </c>
      <c r="AA156" s="393"/>
      <c r="AB156" s="393"/>
      <c r="AC156" s="393"/>
      <c r="AD156" s="214" t="s">
        <v>941</v>
      </c>
      <c r="AE156" s="393"/>
      <c r="AF156" s="401" t="s">
        <v>1095</v>
      </c>
    </row>
    <row r="157" spans="1:32" ht="127.5">
      <c r="A157" s="412">
        <v>30</v>
      </c>
      <c r="B157" s="37" t="s">
        <v>718</v>
      </c>
      <c r="C157" s="214" t="s">
        <v>937</v>
      </c>
      <c r="D157" s="245" t="s">
        <v>1123</v>
      </c>
      <c r="E157" s="33" t="s">
        <v>986</v>
      </c>
      <c r="F157" s="214" t="s">
        <v>940</v>
      </c>
      <c r="G157" s="393"/>
      <c r="H157" s="393"/>
      <c r="I157" s="393"/>
      <c r="J157" s="393"/>
      <c r="K157" s="393"/>
      <c r="L157" s="393"/>
      <c r="M157" s="393"/>
      <c r="N157" s="393"/>
      <c r="O157" s="393"/>
      <c r="P157" s="393"/>
      <c r="Q157" s="393"/>
      <c r="R157" s="393"/>
      <c r="S157" s="393"/>
      <c r="T157" s="393"/>
      <c r="U157" s="393"/>
      <c r="V157" s="393"/>
      <c r="W157" s="399"/>
      <c r="X157" s="412" t="s">
        <v>97</v>
      </c>
      <c r="Y157" s="412" t="s">
        <v>245</v>
      </c>
      <c r="Z157" s="399">
        <v>70000</v>
      </c>
      <c r="AA157" s="393"/>
      <c r="AB157" s="393"/>
      <c r="AC157" s="393"/>
      <c r="AD157" s="214" t="s">
        <v>941</v>
      </c>
      <c r="AE157" s="393"/>
      <c r="AF157" s="401" t="s">
        <v>947</v>
      </c>
    </row>
    <row r="158" spans="1:32" ht="127.5">
      <c r="A158" s="412">
        <v>31</v>
      </c>
      <c r="B158" s="37" t="s">
        <v>718</v>
      </c>
      <c r="C158" s="214" t="s">
        <v>937</v>
      </c>
      <c r="D158" s="245" t="s">
        <v>1124</v>
      </c>
      <c r="E158" s="33" t="s">
        <v>986</v>
      </c>
      <c r="F158" s="214" t="s">
        <v>940</v>
      </c>
      <c r="G158" s="393"/>
      <c r="H158" s="393"/>
      <c r="I158" s="393"/>
      <c r="J158" s="393"/>
      <c r="K158" s="393"/>
      <c r="L158" s="393"/>
      <c r="M158" s="393"/>
      <c r="N158" s="393"/>
      <c r="O158" s="393"/>
      <c r="P158" s="393"/>
      <c r="Q158" s="393"/>
      <c r="R158" s="393"/>
      <c r="S158" s="393"/>
      <c r="T158" s="393"/>
      <c r="U158" s="393"/>
      <c r="V158" s="393"/>
      <c r="W158" s="399"/>
      <c r="X158" s="412" t="s">
        <v>97</v>
      </c>
      <c r="Y158" s="412" t="s">
        <v>245</v>
      </c>
      <c r="Z158" s="399">
        <v>55000</v>
      </c>
      <c r="AA158" s="393"/>
      <c r="AB158" s="393"/>
      <c r="AC158" s="393"/>
      <c r="AD158" s="214" t="s">
        <v>941</v>
      </c>
      <c r="AE158" s="393"/>
      <c r="AF158" s="401" t="s">
        <v>949</v>
      </c>
    </row>
    <row r="159" spans="1:32" ht="127.5">
      <c r="A159" s="412">
        <v>32</v>
      </c>
      <c r="B159" s="37" t="s">
        <v>718</v>
      </c>
      <c r="C159" s="214" t="s">
        <v>937</v>
      </c>
      <c r="D159" s="245" t="s">
        <v>1125</v>
      </c>
      <c r="E159" s="33" t="s">
        <v>986</v>
      </c>
      <c r="F159" s="214" t="s">
        <v>940</v>
      </c>
      <c r="G159" s="393"/>
      <c r="H159" s="393"/>
      <c r="I159" s="393"/>
      <c r="J159" s="393"/>
      <c r="K159" s="393"/>
      <c r="L159" s="393"/>
      <c r="M159" s="393"/>
      <c r="N159" s="393"/>
      <c r="O159" s="393"/>
      <c r="P159" s="393"/>
      <c r="Q159" s="393"/>
      <c r="R159" s="393"/>
      <c r="S159" s="393"/>
      <c r="T159" s="393"/>
      <c r="U159" s="393"/>
      <c r="V159" s="393"/>
      <c r="W159" s="399"/>
      <c r="X159" s="412" t="s">
        <v>97</v>
      </c>
      <c r="Y159" s="412" t="s">
        <v>245</v>
      </c>
      <c r="Z159" s="399">
        <v>180000</v>
      </c>
      <c r="AA159" s="393"/>
      <c r="AB159" s="393"/>
      <c r="AC159" s="393"/>
      <c r="AD159" s="214" t="s">
        <v>941</v>
      </c>
      <c r="AE159" s="393"/>
      <c r="AF159" s="401" t="s">
        <v>1116</v>
      </c>
    </row>
    <row r="160" spans="1:32" ht="127.5">
      <c r="A160" s="412">
        <v>33</v>
      </c>
      <c r="B160" s="37" t="s">
        <v>718</v>
      </c>
      <c r="C160" s="214" t="s">
        <v>937</v>
      </c>
      <c r="D160" s="245" t="s">
        <v>1126</v>
      </c>
      <c r="E160" s="33" t="s">
        <v>986</v>
      </c>
      <c r="F160" s="214" t="s">
        <v>940</v>
      </c>
      <c r="G160" s="393"/>
      <c r="H160" s="393"/>
      <c r="I160" s="393"/>
      <c r="J160" s="393"/>
      <c r="K160" s="393"/>
      <c r="L160" s="393"/>
      <c r="M160" s="393"/>
      <c r="N160" s="393"/>
      <c r="O160" s="393"/>
      <c r="P160" s="393"/>
      <c r="Q160" s="393"/>
      <c r="R160" s="393"/>
      <c r="S160" s="393"/>
      <c r="T160" s="393"/>
      <c r="U160" s="393"/>
      <c r="V160" s="393"/>
      <c r="W160" s="399"/>
      <c r="X160" s="412" t="s">
        <v>97</v>
      </c>
      <c r="Y160" s="412" t="s">
        <v>245</v>
      </c>
      <c r="Z160" s="399">
        <v>55000</v>
      </c>
      <c r="AA160" s="393"/>
      <c r="AB160" s="393"/>
      <c r="AC160" s="393"/>
      <c r="AD160" s="214" t="s">
        <v>941</v>
      </c>
      <c r="AE160" s="393"/>
      <c r="AF160" s="401" t="s">
        <v>947</v>
      </c>
    </row>
    <row r="161" spans="1:32" ht="127.5">
      <c r="A161" s="412">
        <v>34</v>
      </c>
      <c r="B161" s="37" t="s">
        <v>718</v>
      </c>
      <c r="C161" s="214" t="s">
        <v>937</v>
      </c>
      <c r="D161" s="245" t="s">
        <v>1127</v>
      </c>
      <c r="E161" s="33" t="s">
        <v>986</v>
      </c>
      <c r="F161" s="214" t="s">
        <v>940</v>
      </c>
      <c r="G161" s="393"/>
      <c r="H161" s="393"/>
      <c r="I161" s="393"/>
      <c r="J161" s="393"/>
      <c r="K161" s="393"/>
      <c r="L161" s="393"/>
      <c r="M161" s="393"/>
      <c r="N161" s="393"/>
      <c r="O161" s="393"/>
      <c r="P161" s="393"/>
      <c r="Q161" s="393"/>
      <c r="R161" s="393"/>
      <c r="S161" s="393"/>
      <c r="T161" s="393"/>
      <c r="U161" s="393"/>
      <c r="V161" s="393"/>
      <c r="W161" s="399"/>
      <c r="X161" s="412" t="s">
        <v>97</v>
      </c>
      <c r="Y161" s="412" t="s">
        <v>245</v>
      </c>
      <c r="Z161" s="399">
        <v>1000000</v>
      </c>
      <c r="AA161" s="393"/>
      <c r="AB161" s="393"/>
      <c r="AC161" s="393"/>
      <c r="AD161" s="214" t="s">
        <v>941</v>
      </c>
      <c r="AE161" s="393"/>
      <c r="AF161" s="401" t="s">
        <v>1128</v>
      </c>
    </row>
    <row r="162" spans="1:32" ht="127.5">
      <c r="A162" s="412">
        <v>35</v>
      </c>
      <c r="B162" s="37" t="s">
        <v>718</v>
      </c>
      <c r="C162" s="214" t="s">
        <v>937</v>
      </c>
      <c r="D162" s="245" t="s">
        <v>1129</v>
      </c>
      <c r="E162" s="33" t="s">
        <v>986</v>
      </c>
      <c r="F162" s="214" t="s">
        <v>940</v>
      </c>
      <c r="G162" s="393"/>
      <c r="H162" s="393"/>
      <c r="I162" s="393"/>
      <c r="J162" s="393"/>
      <c r="K162" s="393"/>
      <c r="L162" s="393"/>
      <c r="M162" s="393"/>
      <c r="N162" s="393"/>
      <c r="O162" s="393"/>
      <c r="P162" s="393"/>
      <c r="Q162" s="393"/>
      <c r="R162" s="393"/>
      <c r="S162" s="393"/>
      <c r="T162" s="393"/>
      <c r="U162" s="393"/>
      <c r="V162" s="393"/>
      <c r="W162" s="399"/>
      <c r="X162" s="412" t="s">
        <v>97</v>
      </c>
      <c r="Y162" s="412" t="s">
        <v>245</v>
      </c>
      <c r="Z162" s="399">
        <v>250000</v>
      </c>
      <c r="AA162" s="393"/>
      <c r="AB162" s="393"/>
      <c r="AC162" s="393"/>
      <c r="AD162" s="214" t="s">
        <v>941</v>
      </c>
      <c r="AE162" s="393"/>
      <c r="AF162" s="401" t="s">
        <v>949</v>
      </c>
    </row>
    <row r="163" spans="1:32" ht="127.5">
      <c r="A163" s="412">
        <v>36</v>
      </c>
      <c r="B163" s="37" t="s">
        <v>718</v>
      </c>
      <c r="C163" s="214" t="s">
        <v>937</v>
      </c>
      <c r="D163" s="245" t="s">
        <v>1130</v>
      </c>
      <c r="E163" s="33" t="s">
        <v>986</v>
      </c>
      <c r="F163" s="214" t="s">
        <v>940</v>
      </c>
      <c r="G163" s="393"/>
      <c r="H163" s="393"/>
      <c r="I163" s="393"/>
      <c r="J163" s="393"/>
      <c r="K163" s="393"/>
      <c r="L163" s="393"/>
      <c r="M163" s="393"/>
      <c r="N163" s="393"/>
      <c r="O163" s="393"/>
      <c r="P163" s="393"/>
      <c r="Q163" s="393"/>
      <c r="R163" s="393"/>
      <c r="S163" s="393"/>
      <c r="T163" s="393"/>
      <c r="U163" s="393"/>
      <c r="V163" s="393"/>
      <c r="W163" s="399"/>
      <c r="X163" s="412" t="s">
        <v>97</v>
      </c>
      <c r="Y163" s="412" t="s">
        <v>245</v>
      </c>
      <c r="Z163" s="399">
        <v>120000</v>
      </c>
      <c r="AA163" s="393"/>
      <c r="AB163" s="393"/>
      <c r="AC163" s="393"/>
      <c r="AD163" s="214" t="s">
        <v>941</v>
      </c>
      <c r="AE163" s="393"/>
      <c r="AF163" s="401" t="s">
        <v>947</v>
      </c>
    </row>
    <row r="164" spans="1:32" ht="127.5">
      <c r="A164" s="412">
        <v>37</v>
      </c>
      <c r="B164" s="37" t="s">
        <v>718</v>
      </c>
      <c r="C164" s="214" t="s">
        <v>937</v>
      </c>
      <c r="D164" s="245" t="s">
        <v>1131</v>
      </c>
      <c r="E164" s="33" t="s">
        <v>986</v>
      </c>
      <c r="F164" s="214" t="s">
        <v>940</v>
      </c>
      <c r="G164" s="393"/>
      <c r="H164" s="393"/>
      <c r="I164" s="393"/>
      <c r="J164" s="393"/>
      <c r="K164" s="393"/>
      <c r="L164" s="393"/>
      <c r="M164" s="393"/>
      <c r="N164" s="393"/>
      <c r="O164" s="393"/>
      <c r="P164" s="393"/>
      <c r="Q164" s="393"/>
      <c r="R164" s="393"/>
      <c r="S164" s="393"/>
      <c r="T164" s="393"/>
      <c r="U164" s="393"/>
      <c r="V164" s="393"/>
      <c r="W164" s="399"/>
      <c r="X164" s="412" t="s">
        <v>97</v>
      </c>
      <c r="Y164" s="412" t="s">
        <v>245</v>
      </c>
      <c r="Z164" s="399">
        <v>70000</v>
      </c>
      <c r="AA164" s="393"/>
      <c r="AB164" s="393"/>
      <c r="AC164" s="393"/>
      <c r="AD164" s="214" t="s">
        <v>941</v>
      </c>
      <c r="AE164" s="393"/>
      <c r="AF164" s="401" t="s">
        <v>949</v>
      </c>
    </row>
    <row r="165" spans="1:32" ht="127.5">
      <c r="A165" s="412">
        <v>38</v>
      </c>
      <c r="B165" s="37" t="s">
        <v>718</v>
      </c>
      <c r="C165" s="214" t="s">
        <v>937</v>
      </c>
      <c r="D165" s="245" t="s">
        <v>1132</v>
      </c>
      <c r="E165" s="33" t="s">
        <v>986</v>
      </c>
      <c r="F165" s="214" t="s">
        <v>940</v>
      </c>
      <c r="G165" s="393"/>
      <c r="H165" s="393"/>
      <c r="I165" s="393"/>
      <c r="J165" s="393"/>
      <c r="K165" s="393"/>
      <c r="L165" s="393"/>
      <c r="M165" s="393"/>
      <c r="N165" s="393"/>
      <c r="O165" s="393"/>
      <c r="P165" s="393"/>
      <c r="Q165" s="393"/>
      <c r="R165" s="393"/>
      <c r="S165" s="393"/>
      <c r="T165" s="393"/>
      <c r="U165" s="393"/>
      <c r="V165" s="393"/>
      <c r="W165" s="399"/>
      <c r="X165" s="412" t="s">
        <v>97</v>
      </c>
      <c r="Y165" s="412" t="s">
        <v>245</v>
      </c>
      <c r="Z165" s="399">
        <v>55000</v>
      </c>
      <c r="AA165" s="393"/>
      <c r="AB165" s="393"/>
      <c r="AC165" s="393"/>
      <c r="AD165" s="214" t="s">
        <v>941</v>
      </c>
      <c r="AE165" s="393"/>
      <c r="AF165" s="401" t="s">
        <v>1092</v>
      </c>
    </row>
    <row r="166" spans="1:32" ht="127.5">
      <c r="A166" s="412">
        <v>39</v>
      </c>
      <c r="B166" s="37" t="s">
        <v>718</v>
      </c>
      <c r="C166" s="214" t="s">
        <v>937</v>
      </c>
      <c r="D166" s="245" t="s">
        <v>1133</v>
      </c>
      <c r="E166" s="33" t="s">
        <v>986</v>
      </c>
      <c r="F166" s="214" t="s">
        <v>940</v>
      </c>
      <c r="G166" s="393"/>
      <c r="H166" s="393"/>
      <c r="I166" s="393"/>
      <c r="J166" s="393"/>
      <c r="K166" s="393"/>
      <c r="L166" s="393"/>
      <c r="M166" s="393"/>
      <c r="N166" s="393"/>
      <c r="O166" s="393"/>
      <c r="P166" s="393"/>
      <c r="Q166" s="393"/>
      <c r="R166" s="393"/>
      <c r="S166" s="393"/>
      <c r="T166" s="393"/>
      <c r="U166" s="393"/>
      <c r="V166" s="393"/>
      <c r="W166" s="399"/>
      <c r="X166" s="412" t="s">
        <v>97</v>
      </c>
      <c r="Y166" s="412" t="s">
        <v>245</v>
      </c>
      <c r="Z166" s="399">
        <v>60000</v>
      </c>
      <c r="AA166" s="393"/>
      <c r="AB166" s="393"/>
      <c r="AC166" s="393"/>
      <c r="AD166" s="214" t="s">
        <v>941</v>
      </c>
      <c r="AE166" s="393"/>
      <c r="AF166" s="401" t="s">
        <v>949</v>
      </c>
    </row>
    <row r="167" spans="1:32" ht="127.5">
      <c r="A167" s="412">
        <v>40</v>
      </c>
      <c r="B167" s="37" t="s">
        <v>718</v>
      </c>
      <c r="C167" s="214" t="s">
        <v>937</v>
      </c>
      <c r="D167" s="245" t="s">
        <v>1134</v>
      </c>
      <c r="E167" s="33" t="s">
        <v>986</v>
      </c>
      <c r="F167" s="214" t="s">
        <v>940</v>
      </c>
      <c r="G167" s="393"/>
      <c r="H167" s="393"/>
      <c r="I167" s="393"/>
      <c r="J167" s="393"/>
      <c r="K167" s="393"/>
      <c r="L167" s="393"/>
      <c r="M167" s="393"/>
      <c r="N167" s="393"/>
      <c r="O167" s="393"/>
      <c r="P167" s="393"/>
      <c r="Q167" s="393"/>
      <c r="R167" s="393"/>
      <c r="S167" s="393"/>
      <c r="T167" s="393"/>
      <c r="U167" s="393"/>
      <c r="V167" s="393"/>
      <c r="W167" s="399"/>
      <c r="X167" s="412" t="s">
        <v>97</v>
      </c>
      <c r="Y167" s="412" t="s">
        <v>245</v>
      </c>
      <c r="Z167" s="399">
        <v>2500000</v>
      </c>
      <c r="AA167" s="393"/>
      <c r="AB167" s="393"/>
      <c r="AC167" s="393"/>
      <c r="AD167" s="214" t="s">
        <v>941</v>
      </c>
      <c r="AE167" s="393"/>
      <c r="AF167" s="401" t="s">
        <v>1135</v>
      </c>
    </row>
    <row r="168" spans="1:32" ht="127.5">
      <c r="A168" s="412">
        <v>41</v>
      </c>
      <c r="B168" s="37" t="s">
        <v>718</v>
      </c>
      <c r="C168" s="214" t="s">
        <v>937</v>
      </c>
      <c r="D168" s="245" t="s">
        <v>1136</v>
      </c>
      <c r="E168" s="33" t="s">
        <v>986</v>
      </c>
      <c r="F168" s="214" t="s">
        <v>940</v>
      </c>
      <c r="G168" s="393"/>
      <c r="H168" s="393"/>
      <c r="I168" s="393"/>
      <c r="J168" s="393"/>
      <c r="K168" s="393"/>
      <c r="L168" s="393"/>
      <c r="M168" s="393"/>
      <c r="N168" s="393"/>
      <c r="O168" s="393"/>
      <c r="P168" s="393"/>
      <c r="Q168" s="393"/>
      <c r="R168" s="393"/>
      <c r="S168" s="393"/>
      <c r="T168" s="393"/>
      <c r="U168" s="393"/>
      <c r="V168" s="393"/>
      <c r="W168" s="399"/>
      <c r="X168" s="412" t="s">
        <v>97</v>
      </c>
      <c r="Y168" s="412" t="s">
        <v>245</v>
      </c>
      <c r="Z168" s="399">
        <v>120000</v>
      </c>
      <c r="AA168" s="393"/>
      <c r="AB168" s="393"/>
      <c r="AC168" s="393"/>
      <c r="AD168" s="214" t="s">
        <v>941</v>
      </c>
      <c r="AE168" s="393"/>
      <c r="AF168" s="401" t="s">
        <v>945</v>
      </c>
    </row>
    <row r="169" spans="1:32" ht="75">
      <c r="A169" s="412">
        <v>42</v>
      </c>
      <c r="B169" s="37" t="s">
        <v>718</v>
      </c>
      <c r="C169" s="33" t="s">
        <v>937</v>
      </c>
      <c r="D169" s="245" t="s">
        <v>1137</v>
      </c>
      <c r="E169" s="33" t="s">
        <v>958</v>
      </c>
      <c r="F169" s="214" t="s">
        <v>940</v>
      </c>
      <c r="G169" s="393"/>
      <c r="H169" s="393"/>
      <c r="I169" s="393"/>
      <c r="J169" s="393"/>
      <c r="K169" s="393"/>
      <c r="L169" s="393"/>
      <c r="M169" s="393"/>
      <c r="N169" s="393"/>
      <c r="O169" s="393"/>
      <c r="P169" s="393"/>
      <c r="Q169" s="393"/>
      <c r="R169" s="393"/>
      <c r="S169" s="393"/>
      <c r="T169" s="393"/>
      <c r="U169" s="393"/>
      <c r="V169" s="393"/>
      <c r="W169" s="399"/>
      <c r="X169" s="412" t="s">
        <v>97</v>
      </c>
      <c r="Y169" s="412" t="s">
        <v>245</v>
      </c>
      <c r="Z169" s="399">
        <v>75160</v>
      </c>
      <c r="AA169" s="393"/>
      <c r="AB169" s="393"/>
      <c r="AC169" s="393"/>
      <c r="AD169" s="214" t="s">
        <v>941</v>
      </c>
      <c r="AE169" s="393"/>
      <c r="AF169" s="402" t="s">
        <v>1138</v>
      </c>
    </row>
    <row r="170" spans="1:32" ht="75">
      <c r="A170" s="412">
        <v>43</v>
      </c>
      <c r="B170" s="37" t="s">
        <v>718</v>
      </c>
      <c r="C170" s="33" t="s">
        <v>937</v>
      </c>
      <c r="D170" s="245" t="s">
        <v>1139</v>
      </c>
      <c r="E170" s="33" t="s">
        <v>958</v>
      </c>
      <c r="F170" s="214" t="s">
        <v>940</v>
      </c>
      <c r="G170" s="393"/>
      <c r="H170" s="393"/>
      <c r="I170" s="393"/>
      <c r="J170" s="393"/>
      <c r="K170" s="393"/>
      <c r="L170" s="393"/>
      <c r="M170" s="393"/>
      <c r="N170" s="393"/>
      <c r="O170" s="393"/>
      <c r="P170" s="393"/>
      <c r="Q170" s="393"/>
      <c r="R170" s="393"/>
      <c r="S170" s="393"/>
      <c r="T170" s="393"/>
      <c r="U170" s="393"/>
      <c r="V170" s="393"/>
      <c r="W170" s="399"/>
      <c r="X170" s="412" t="s">
        <v>97</v>
      </c>
      <c r="Y170" s="412" t="s">
        <v>245</v>
      </c>
      <c r="Z170" s="399">
        <v>157000</v>
      </c>
      <c r="AA170" s="393"/>
      <c r="AB170" s="393"/>
      <c r="AC170" s="393"/>
      <c r="AD170" s="214" t="s">
        <v>941</v>
      </c>
      <c r="AE170" s="393"/>
      <c r="AF170" s="402" t="s">
        <v>1140</v>
      </c>
    </row>
    <row r="171" spans="1:32" ht="90">
      <c r="A171" s="412">
        <v>44</v>
      </c>
      <c r="B171" s="37" t="s">
        <v>718</v>
      </c>
      <c r="C171" s="427" t="s">
        <v>46</v>
      </c>
      <c r="D171" s="245" t="s">
        <v>1141</v>
      </c>
      <c r="E171" s="33" t="s">
        <v>1142</v>
      </c>
      <c r="F171" s="214" t="s">
        <v>940</v>
      </c>
      <c r="G171" s="393"/>
      <c r="H171" s="393"/>
      <c r="I171" s="393"/>
      <c r="J171" s="393"/>
      <c r="K171" s="393"/>
      <c r="L171" s="393"/>
      <c r="M171" s="393"/>
      <c r="N171" s="393"/>
      <c r="O171" s="393"/>
      <c r="P171" s="393"/>
      <c r="Q171" s="393"/>
      <c r="R171" s="393"/>
      <c r="S171" s="393"/>
      <c r="T171" s="393"/>
      <c r="U171" s="393"/>
      <c r="V171" s="393"/>
      <c r="W171" s="399"/>
      <c r="X171" s="412" t="s">
        <v>97</v>
      </c>
      <c r="Y171" s="412" t="s">
        <v>245</v>
      </c>
      <c r="Z171" s="399">
        <v>200000</v>
      </c>
      <c r="AA171" s="393"/>
      <c r="AB171" s="393"/>
      <c r="AC171" s="393"/>
      <c r="AD171" s="214" t="s">
        <v>941</v>
      </c>
      <c r="AE171" s="393"/>
      <c r="AF171" s="401" t="s">
        <v>1143</v>
      </c>
    </row>
    <row r="172" spans="1:32" ht="90">
      <c r="A172" s="412">
        <v>45</v>
      </c>
      <c r="B172" s="37" t="s">
        <v>718</v>
      </c>
      <c r="C172" s="427" t="s">
        <v>46</v>
      </c>
      <c r="D172" s="245" t="s">
        <v>1144</v>
      </c>
      <c r="E172" s="33" t="s">
        <v>1142</v>
      </c>
      <c r="F172" s="214" t="s">
        <v>940</v>
      </c>
      <c r="G172" s="393"/>
      <c r="H172" s="393"/>
      <c r="I172" s="393"/>
      <c r="J172" s="393"/>
      <c r="K172" s="393"/>
      <c r="L172" s="393"/>
      <c r="M172" s="393"/>
      <c r="N172" s="393"/>
      <c r="O172" s="393"/>
      <c r="P172" s="393"/>
      <c r="Q172" s="393"/>
      <c r="R172" s="393"/>
      <c r="S172" s="393"/>
      <c r="T172" s="393"/>
      <c r="U172" s="393"/>
      <c r="V172" s="393"/>
      <c r="W172" s="399"/>
      <c r="X172" s="412" t="s">
        <v>97</v>
      </c>
      <c r="Y172" s="412" t="s">
        <v>245</v>
      </c>
      <c r="Z172" s="399">
        <v>140000</v>
      </c>
      <c r="AA172" s="393"/>
      <c r="AB172" s="393"/>
      <c r="AC172" s="393"/>
      <c r="AD172" s="214" t="s">
        <v>941</v>
      </c>
      <c r="AE172" s="393"/>
      <c r="AF172" s="401" t="s">
        <v>1145</v>
      </c>
    </row>
    <row r="173" spans="1:32" ht="90">
      <c r="A173" s="412">
        <v>46</v>
      </c>
      <c r="B173" s="37" t="s">
        <v>718</v>
      </c>
      <c r="C173" s="427" t="s">
        <v>46</v>
      </c>
      <c r="D173" s="245" t="s">
        <v>1146</v>
      </c>
      <c r="E173" s="33" t="s">
        <v>1142</v>
      </c>
      <c r="F173" s="214" t="s">
        <v>940</v>
      </c>
      <c r="G173" s="393"/>
      <c r="H173" s="393"/>
      <c r="I173" s="393"/>
      <c r="J173" s="393"/>
      <c r="K173" s="393"/>
      <c r="L173" s="393"/>
      <c r="M173" s="393"/>
      <c r="N173" s="393"/>
      <c r="O173" s="393"/>
      <c r="P173" s="393"/>
      <c r="Q173" s="393"/>
      <c r="R173" s="393"/>
      <c r="S173" s="393"/>
      <c r="T173" s="393"/>
      <c r="U173" s="393"/>
      <c r="V173" s="393"/>
      <c r="W173" s="399"/>
      <c r="X173" s="412" t="s">
        <v>97</v>
      </c>
      <c r="Y173" s="412" t="s">
        <v>245</v>
      </c>
      <c r="Z173" s="399">
        <v>55000</v>
      </c>
      <c r="AA173" s="393"/>
      <c r="AB173" s="393"/>
      <c r="AC173" s="393"/>
      <c r="AD173" s="214" t="s">
        <v>941</v>
      </c>
      <c r="AE173" s="393"/>
      <c r="AF173" s="401" t="s">
        <v>1145</v>
      </c>
    </row>
    <row r="174" spans="1:32" ht="89.25">
      <c r="A174" s="412">
        <v>47</v>
      </c>
      <c r="B174" s="37" t="s">
        <v>718</v>
      </c>
      <c r="C174" s="33" t="s">
        <v>989</v>
      </c>
      <c r="D174" s="245" t="s">
        <v>1147</v>
      </c>
      <c r="E174" s="33" t="s">
        <v>991</v>
      </c>
      <c r="F174" s="214" t="s">
        <v>940</v>
      </c>
      <c r="G174" s="393"/>
      <c r="H174" s="393"/>
      <c r="I174" s="393"/>
      <c r="J174" s="393"/>
      <c r="K174" s="393"/>
      <c r="L174" s="393"/>
      <c r="M174" s="393"/>
      <c r="N174" s="393"/>
      <c r="O174" s="393"/>
      <c r="P174" s="393"/>
      <c r="Q174" s="393"/>
      <c r="R174" s="393"/>
      <c r="S174" s="393"/>
      <c r="T174" s="393"/>
      <c r="U174" s="393"/>
      <c r="V174" s="393"/>
      <c r="W174" s="399"/>
      <c r="X174" s="412" t="s">
        <v>97</v>
      </c>
      <c r="Y174" s="412" t="s">
        <v>245</v>
      </c>
      <c r="Z174" s="399">
        <v>130000</v>
      </c>
      <c r="AA174" s="393"/>
      <c r="AB174" s="393"/>
      <c r="AC174" s="393"/>
      <c r="AD174" s="214" t="s">
        <v>941</v>
      </c>
      <c r="AE174" s="393"/>
      <c r="AF174" s="401" t="s">
        <v>1148</v>
      </c>
    </row>
    <row r="175" spans="1:32" ht="127.5">
      <c r="A175" s="412">
        <v>48</v>
      </c>
      <c r="B175" s="37" t="s">
        <v>718</v>
      </c>
      <c r="C175" s="214" t="s">
        <v>937</v>
      </c>
      <c r="D175" s="245" t="s">
        <v>1149</v>
      </c>
      <c r="E175" s="33" t="s">
        <v>986</v>
      </c>
      <c r="F175" s="214" t="s">
        <v>940</v>
      </c>
      <c r="G175" s="393"/>
      <c r="H175" s="393"/>
      <c r="I175" s="393"/>
      <c r="J175" s="393"/>
      <c r="K175" s="393"/>
      <c r="L175" s="393"/>
      <c r="M175" s="393"/>
      <c r="N175" s="393"/>
      <c r="O175" s="393"/>
      <c r="P175" s="393"/>
      <c r="Q175" s="393"/>
      <c r="R175" s="393"/>
      <c r="S175" s="393"/>
      <c r="T175" s="393"/>
      <c r="U175" s="393"/>
      <c r="V175" s="393"/>
      <c r="W175" s="399"/>
      <c r="X175" s="412" t="s">
        <v>97</v>
      </c>
      <c r="Y175" s="412" t="s">
        <v>245</v>
      </c>
      <c r="Z175" s="399">
        <v>650000</v>
      </c>
      <c r="AA175" s="393"/>
      <c r="AB175" s="393"/>
      <c r="AC175" s="393"/>
      <c r="AD175" s="214" t="s">
        <v>941</v>
      </c>
      <c r="AE175" s="393"/>
      <c r="AF175" s="401" t="s">
        <v>1150</v>
      </c>
    </row>
    <row r="176" spans="1:32" ht="111.75" customHeight="1">
      <c r="A176" s="412">
        <v>49</v>
      </c>
      <c r="B176" s="37" t="s">
        <v>718</v>
      </c>
      <c r="C176" s="33" t="s">
        <v>952</v>
      </c>
      <c r="D176" s="245" t="s">
        <v>1151</v>
      </c>
      <c r="E176" s="33" t="s">
        <v>954</v>
      </c>
      <c r="F176" s="214" t="s">
        <v>940</v>
      </c>
      <c r="G176" s="393"/>
      <c r="H176" s="393"/>
      <c r="I176" s="393"/>
      <c r="J176" s="393"/>
      <c r="K176" s="393"/>
      <c r="L176" s="393"/>
      <c r="M176" s="393"/>
      <c r="N176" s="393"/>
      <c r="O176" s="393"/>
      <c r="P176" s="393"/>
      <c r="Q176" s="393"/>
      <c r="R176" s="393"/>
      <c r="S176" s="393"/>
      <c r="T176" s="393"/>
      <c r="U176" s="393"/>
      <c r="V176" s="393"/>
      <c r="W176" s="399"/>
      <c r="X176" s="412" t="s">
        <v>97</v>
      </c>
      <c r="Y176" s="412" t="s">
        <v>245</v>
      </c>
      <c r="Z176" s="399">
        <v>130000</v>
      </c>
      <c r="AA176" s="393"/>
      <c r="AB176" s="393"/>
      <c r="AC176" s="393"/>
      <c r="AD176" s="214" t="s">
        <v>941</v>
      </c>
      <c r="AE176" s="393"/>
      <c r="AF176" s="428" t="s">
        <v>1152</v>
      </c>
    </row>
    <row r="177" spans="1:32" ht="127.5">
      <c r="A177" s="412">
        <v>50</v>
      </c>
      <c r="B177" s="37" t="s">
        <v>718</v>
      </c>
      <c r="C177" s="214" t="s">
        <v>937</v>
      </c>
      <c r="D177" s="245" t="s">
        <v>1153</v>
      </c>
      <c r="E177" s="33" t="s">
        <v>986</v>
      </c>
      <c r="F177" s="214" t="s">
        <v>940</v>
      </c>
      <c r="G177" s="393"/>
      <c r="H177" s="393"/>
      <c r="I177" s="393"/>
      <c r="J177" s="393"/>
      <c r="K177" s="393"/>
      <c r="L177" s="393"/>
      <c r="M177" s="393"/>
      <c r="N177" s="393"/>
      <c r="O177" s="393"/>
      <c r="P177" s="393"/>
      <c r="Q177" s="393"/>
      <c r="R177" s="393"/>
      <c r="S177" s="393"/>
      <c r="T177" s="393"/>
      <c r="U177" s="393"/>
      <c r="V177" s="393"/>
      <c r="W177" s="399"/>
      <c r="X177" s="412" t="s">
        <v>97</v>
      </c>
      <c r="Y177" s="412" t="s">
        <v>245</v>
      </c>
      <c r="Z177" s="399">
        <v>100000</v>
      </c>
      <c r="AA177" s="393"/>
      <c r="AB177" s="393"/>
      <c r="AC177" s="393"/>
      <c r="AD177" s="214" t="s">
        <v>941</v>
      </c>
      <c r="AE177" s="393"/>
      <c r="AF177" s="401" t="s">
        <v>949</v>
      </c>
    </row>
    <row r="178" spans="1:32" ht="127.5">
      <c r="A178" s="412">
        <v>51</v>
      </c>
      <c r="B178" s="37" t="s">
        <v>718</v>
      </c>
      <c r="C178" s="214" t="s">
        <v>937</v>
      </c>
      <c r="D178" s="245" t="s">
        <v>1154</v>
      </c>
      <c r="E178" s="33" t="s">
        <v>986</v>
      </c>
      <c r="F178" s="214" t="s">
        <v>940</v>
      </c>
      <c r="G178" s="393"/>
      <c r="H178" s="393"/>
      <c r="I178" s="393"/>
      <c r="J178" s="393"/>
      <c r="K178" s="393"/>
      <c r="L178" s="393"/>
      <c r="M178" s="393"/>
      <c r="N178" s="393"/>
      <c r="O178" s="393"/>
      <c r="P178" s="393"/>
      <c r="Q178" s="393"/>
      <c r="R178" s="393"/>
      <c r="S178" s="393"/>
      <c r="T178" s="393"/>
      <c r="U178" s="393"/>
      <c r="V178" s="393"/>
      <c r="W178" s="399"/>
      <c r="X178" s="412" t="s">
        <v>97</v>
      </c>
      <c r="Y178" s="412" t="s">
        <v>245</v>
      </c>
      <c r="Z178" s="399">
        <v>140000</v>
      </c>
      <c r="AA178" s="393"/>
      <c r="AB178" s="393"/>
      <c r="AC178" s="393"/>
      <c r="AD178" s="214" t="s">
        <v>941</v>
      </c>
      <c r="AE178" s="393"/>
      <c r="AF178" s="401" t="s">
        <v>1092</v>
      </c>
    </row>
    <row r="179" spans="1:32" ht="127.5">
      <c r="A179" s="412">
        <v>52</v>
      </c>
      <c r="B179" s="37" t="s">
        <v>718</v>
      </c>
      <c r="C179" s="214" t="s">
        <v>937</v>
      </c>
      <c r="D179" s="245" t="s">
        <v>1155</v>
      </c>
      <c r="E179" s="33" t="s">
        <v>986</v>
      </c>
      <c r="F179" s="214" t="s">
        <v>940</v>
      </c>
      <c r="G179" s="393"/>
      <c r="H179" s="393"/>
      <c r="I179" s="393"/>
      <c r="J179" s="393"/>
      <c r="K179" s="393"/>
      <c r="L179" s="393"/>
      <c r="M179" s="393"/>
      <c r="N179" s="393"/>
      <c r="O179" s="393"/>
      <c r="P179" s="393"/>
      <c r="Q179" s="393"/>
      <c r="R179" s="393"/>
      <c r="S179" s="393"/>
      <c r="T179" s="393"/>
      <c r="U179" s="393"/>
      <c r="V179" s="393"/>
      <c r="W179" s="399"/>
      <c r="X179" s="412" t="s">
        <v>97</v>
      </c>
      <c r="Y179" s="412" t="s">
        <v>245</v>
      </c>
      <c r="Z179" s="399">
        <v>350000</v>
      </c>
      <c r="AA179" s="393"/>
      <c r="AB179" s="393"/>
      <c r="AC179" s="393"/>
      <c r="AD179" s="214" t="s">
        <v>941</v>
      </c>
      <c r="AE179" s="393"/>
      <c r="AF179" s="401" t="s">
        <v>1095</v>
      </c>
    </row>
    <row r="180" spans="1:32" s="217" customFormat="1" ht="26.25" customHeight="1">
      <c r="A180" s="412"/>
      <c r="B180" s="244"/>
      <c r="C180" s="244"/>
      <c r="D180" s="244"/>
      <c r="E180" s="244"/>
      <c r="F180" s="244"/>
      <c r="G180" s="244"/>
      <c r="H180" s="244"/>
      <c r="I180" s="244"/>
      <c r="J180" s="244"/>
      <c r="K180" s="244"/>
      <c r="L180" s="244"/>
      <c r="M180" s="244"/>
      <c r="N180" s="244"/>
      <c r="O180" s="244"/>
      <c r="P180" s="244"/>
      <c r="Q180" s="244"/>
      <c r="R180" s="244"/>
      <c r="S180" s="244"/>
      <c r="T180" s="244"/>
      <c r="U180" s="244"/>
      <c r="V180" s="429"/>
      <c r="W180" s="430">
        <v>4075000</v>
      </c>
      <c r="X180" s="431"/>
      <c r="Y180" s="431"/>
      <c r="Z180" s="430">
        <v>16132160</v>
      </c>
      <c r="AA180" s="244"/>
      <c r="AB180" s="244"/>
      <c r="AC180" s="244"/>
      <c r="AD180" s="244"/>
      <c r="AE180" s="244"/>
      <c r="AF180" s="432"/>
    </row>
    <row r="181" spans="1:32" s="217" customFormat="1" ht="43.5" customHeight="1">
      <c r="A181" s="868" t="s">
        <v>1156</v>
      </c>
      <c r="B181" s="869"/>
      <c r="C181" s="869"/>
      <c r="D181" s="869"/>
      <c r="E181" s="869"/>
      <c r="F181" s="869"/>
      <c r="G181" s="869"/>
      <c r="H181" s="869"/>
      <c r="I181" s="869"/>
      <c r="J181" s="869"/>
      <c r="K181" s="869"/>
      <c r="L181" s="869"/>
      <c r="M181" s="869"/>
      <c r="N181" s="869"/>
      <c r="O181" s="869"/>
      <c r="P181" s="869"/>
      <c r="Q181" s="869"/>
      <c r="R181" s="869"/>
      <c r="S181" s="869"/>
      <c r="T181" s="869"/>
      <c r="U181" s="869"/>
      <c r="V181" s="869"/>
      <c r="W181" s="869"/>
      <c r="X181" s="869"/>
      <c r="Y181" s="869"/>
      <c r="Z181" s="869"/>
      <c r="AA181" s="869"/>
      <c r="AB181" s="869"/>
      <c r="AC181" s="869"/>
      <c r="AD181" s="869"/>
      <c r="AE181" s="869"/>
      <c r="AF181" s="870"/>
    </row>
    <row r="182" spans="1:32" ht="102">
      <c r="A182" s="412">
        <v>1</v>
      </c>
      <c r="B182" s="37" t="s">
        <v>718</v>
      </c>
      <c r="C182" s="433" t="s">
        <v>46</v>
      </c>
      <c r="D182" s="434" t="s">
        <v>1157</v>
      </c>
      <c r="E182" s="435" t="s">
        <v>1158</v>
      </c>
      <c r="F182" s="214" t="s">
        <v>940</v>
      </c>
      <c r="G182" s="393"/>
      <c r="H182" s="393"/>
      <c r="I182" s="393"/>
      <c r="J182" s="393"/>
      <c r="K182" s="393"/>
      <c r="L182" s="393"/>
      <c r="M182" s="393"/>
      <c r="N182" s="393"/>
      <c r="O182" s="393"/>
      <c r="P182" s="393"/>
      <c r="Q182" s="393"/>
      <c r="R182" s="393"/>
      <c r="S182" s="393"/>
      <c r="T182" s="393"/>
      <c r="U182" s="393"/>
      <c r="V182" s="393"/>
      <c r="W182" s="393"/>
      <c r="X182" s="393"/>
      <c r="Y182" s="393"/>
      <c r="Z182" s="436"/>
      <c r="AA182" s="412" t="s">
        <v>222</v>
      </c>
      <c r="AB182" s="412" t="s">
        <v>206</v>
      </c>
      <c r="AC182" s="399">
        <v>180000</v>
      </c>
      <c r="AD182" s="214" t="s">
        <v>941</v>
      </c>
      <c r="AE182" s="393"/>
      <c r="AF182" s="401" t="s">
        <v>1159</v>
      </c>
    </row>
    <row r="183" spans="1:32" ht="102">
      <c r="A183" s="412">
        <v>2</v>
      </c>
      <c r="B183" s="37" t="s">
        <v>718</v>
      </c>
      <c r="C183" s="433" t="s">
        <v>46</v>
      </c>
      <c r="D183" s="434" t="s">
        <v>1160</v>
      </c>
      <c r="E183" s="435" t="s">
        <v>1158</v>
      </c>
      <c r="F183" s="214" t="s">
        <v>940</v>
      </c>
      <c r="G183" s="393"/>
      <c r="H183" s="393"/>
      <c r="I183" s="393"/>
      <c r="J183" s="393"/>
      <c r="K183" s="393"/>
      <c r="L183" s="393"/>
      <c r="M183" s="393"/>
      <c r="N183" s="393"/>
      <c r="O183" s="393"/>
      <c r="P183" s="393"/>
      <c r="Q183" s="393"/>
      <c r="R183" s="393"/>
      <c r="S183" s="393"/>
      <c r="T183" s="393"/>
      <c r="U183" s="393"/>
      <c r="V183" s="393"/>
      <c r="W183" s="393"/>
      <c r="X183" s="393"/>
      <c r="Y183" s="393"/>
      <c r="Z183" s="436"/>
      <c r="AA183" s="412" t="s">
        <v>222</v>
      </c>
      <c r="AB183" s="412" t="s">
        <v>206</v>
      </c>
      <c r="AC183" s="399">
        <v>460000</v>
      </c>
      <c r="AD183" s="214" t="s">
        <v>941</v>
      </c>
      <c r="AE183" s="393"/>
      <c r="AF183" s="401" t="s">
        <v>1159</v>
      </c>
    </row>
    <row r="184" spans="1:32" ht="102">
      <c r="A184" s="412">
        <v>3</v>
      </c>
      <c r="B184" s="37" t="s">
        <v>718</v>
      </c>
      <c r="C184" s="433" t="s">
        <v>46</v>
      </c>
      <c r="D184" s="434" t="s">
        <v>1161</v>
      </c>
      <c r="E184" s="435" t="s">
        <v>1158</v>
      </c>
      <c r="F184" s="214" t="s">
        <v>940</v>
      </c>
      <c r="G184" s="393"/>
      <c r="H184" s="393"/>
      <c r="I184" s="393"/>
      <c r="J184" s="393"/>
      <c r="K184" s="393"/>
      <c r="L184" s="393"/>
      <c r="M184" s="393"/>
      <c r="N184" s="393"/>
      <c r="O184" s="393"/>
      <c r="P184" s="393"/>
      <c r="Q184" s="393"/>
      <c r="R184" s="393"/>
      <c r="S184" s="393"/>
      <c r="T184" s="393"/>
      <c r="U184" s="393"/>
      <c r="V184" s="393"/>
      <c r="W184" s="393"/>
      <c r="X184" s="393"/>
      <c r="Y184" s="393"/>
      <c r="Z184" s="436"/>
      <c r="AA184" s="412" t="s">
        <v>222</v>
      </c>
      <c r="AB184" s="412" t="s">
        <v>206</v>
      </c>
      <c r="AC184" s="399">
        <v>250000</v>
      </c>
      <c r="AD184" s="214" t="s">
        <v>941</v>
      </c>
      <c r="AE184" s="393"/>
      <c r="AF184" s="401" t="s">
        <v>1159</v>
      </c>
    </row>
    <row r="185" spans="1:32" ht="102">
      <c r="A185" s="412">
        <v>4</v>
      </c>
      <c r="B185" s="37" t="s">
        <v>718</v>
      </c>
      <c r="C185" s="433" t="s">
        <v>46</v>
      </c>
      <c r="D185" s="434" t="s">
        <v>1162</v>
      </c>
      <c r="E185" s="435" t="s">
        <v>1158</v>
      </c>
      <c r="F185" s="214" t="s">
        <v>940</v>
      </c>
      <c r="G185" s="393"/>
      <c r="H185" s="393"/>
      <c r="I185" s="393"/>
      <c r="J185" s="393"/>
      <c r="K185" s="393"/>
      <c r="L185" s="393"/>
      <c r="M185" s="393"/>
      <c r="N185" s="393"/>
      <c r="O185" s="393"/>
      <c r="P185" s="393"/>
      <c r="Q185" s="393"/>
      <c r="R185" s="393"/>
      <c r="S185" s="393"/>
      <c r="T185" s="393"/>
      <c r="U185" s="393"/>
      <c r="V185" s="393"/>
      <c r="W185" s="393"/>
      <c r="X185" s="393"/>
      <c r="Y185" s="393"/>
      <c r="Z185" s="436"/>
      <c r="AA185" s="412" t="s">
        <v>222</v>
      </c>
      <c r="AB185" s="412" t="s">
        <v>206</v>
      </c>
      <c r="AC185" s="399">
        <v>180000</v>
      </c>
      <c r="AD185" s="214" t="s">
        <v>941</v>
      </c>
      <c r="AE185" s="393"/>
      <c r="AF185" s="401" t="s">
        <v>1159</v>
      </c>
    </row>
    <row r="186" spans="1:32" ht="90">
      <c r="A186" s="412">
        <v>5</v>
      </c>
      <c r="B186" s="37" t="s">
        <v>718</v>
      </c>
      <c r="C186" s="433" t="s">
        <v>46</v>
      </c>
      <c r="D186" s="214" t="s">
        <v>1163</v>
      </c>
      <c r="E186" s="435" t="s">
        <v>1158</v>
      </c>
      <c r="F186" s="214" t="s">
        <v>940</v>
      </c>
      <c r="G186" s="393"/>
      <c r="H186" s="393"/>
      <c r="I186" s="393"/>
      <c r="J186" s="393"/>
      <c r="K186" s="393"/>
      <c r="L186" s="393"/>
      <c r="M186" s="393"/>
      <c r="N186" s="393"/>
      <c r="O186" s="393"/>
      <c r="P186" s="393"/>
      <c r="Q186" s="393"/>
      <c r="R186" s="393"/>
      <c r="S186" s="393"/>
      <c r="T186" s="393"/>
      <c r="U186" s="393"/>
      <c r="V186" s="393"/>
      <c r="W186" s="393"/>
      <c r="X186" s="412" t="s">
        <v>222</v>
      </c>
      <c r="Y186" s="412" t="s">
        <v>206</v>
      </c>
      <c r="Z186" s="399">
        <v>110000</v>
      </c>
      <c r="AA186" s="393"/>
      <c r="AB186" s="393"/>
      <c r="AC186" s="399"/>
      <c r="AD186" s="214" t="s">
        <v>941</v>
      </c>
      <c r="AE186" s="393"/>
      <c r="AF186" s="401" t="s">
        <v>1164</v>
      </c>
    </row>
    <row r="187" spans="1:32" ht="90">
      <c r="A187" s="412">
        <v>6</v>
      </c>
      <c r="B187" s="37" t="s">
        <v>718</v>
      </c>
      <c r="C187" s="433" t="s">
        <v>46</v>
      </c>
      <c r="D187" s="214" t="s">
        <v>1165</v>
      </c>
      <c r="E187" s="435" t="s">
        <v>1158</v>
      </c>
      <c r="F187" s="214" t="s">
        <v>940</v>
      </c>
      <c r="G187" s="393"/>
      <c r="H187" s="393"/>
      <c r="I187" s="393"/>
      <c r="J187" s="393"/>
      <c r="K187" s="393"/>
      <c r="L187" s="393"/>
      <c r="M187" s="393"/>
      <c r="N187" s="393"/>
      <c r="O187" s="393"/>
      <c r="P187" s="393"/>
      <c r="Q187" s="393"/>
      <c r="R187" s="393"/>
      <c r="S187" s="393"/>
      <c r="T187" s="393"/>
      <c r="U187" s="393"/>
      <c r="V187" s="393"/>
      <c r="W187" s="393"/>
      <c r="X187" s="412" t="s">
        <v>222</v>
      </c>
      <c r="Y187" s="412" t="s">
        <v>206</v>
      </c>
      <c r="Z187" s="399">
        <v>85000</v>
      </c>
      <c r="AA187" s="393"/>
      <c r="AB187" s="393"/>
      <c r="AC187" s="399"/>
      <c r="AD187" s="214" t="s">
        <v>941</v>
      </c>
      <c r="AE187" s="393"/>
      <c r="AF187" s="401" t="s">
        <v>1145</v>
      </c>
    </row>
    <row r="188" spans="1:32" ht="90">
      <c r="A188" s="412">
        <v>7</v>
      </c>
      <c r="B188" s="37" t="s">
        <v>718</v>
      </c>
      <c r="C188" s="433" t="s">
        <v>46</v>
      </c>
      <c r="D188" s="214" t="s">
        <v>1166</v>
      </c>
      <c r="E188" s="435" t="s">
        <v>1158</v>
      </c>
      <c r="F188" s="214" t="s">
        <v>940</v>
      </c>
      <c r="G188" s="393"/>
      <c r="H188" s="393"/>
      <c r="I188" s="393"/>
      <c r="J188" s="393"/>
      <c r="K188" s="393"/>
      <c r="L188" s="393"/>
      <c r="M188" s="393"/>
      <c r="N188" s="393"/>
      <c r="O188" s="393"/>
      <c r="P188" s="393"/>
      <c r="Q188" s="393"/>
      <c r="R188" s="393"/>
      <c r="S188" s="393"/>
      <c r="T188" s="393"/>
      <c r="U188" s="393"/>
      <c r="V188" s="393"/>
      <c r="W188" s="393"/>
      <c r="X188" s="412" t="s">
        <v>222</v>
      </c>
      <c r="Y188" s="412" t="s">
        <v>206</v>
      </c>
      <c r="Z188" s="399">
        <v>85000</v>
      </c>
      <c r="AA188" s="393"/>
      <c r="AB188" s="393"/>
      <c r="AC188" s="399"/>
      <c r="AD188" s="214" t="s">
        <v>941</v>
      </c>
      <c r="AE188" s="393"/>
      <c r="AF188" s="401" t="s">
        <v>1143</v>
      </c>
    </row>
    <row r="189" spans="1:32" ht="90">
      <c r="A189" s="412">
        <v>8</v>
      </c>
      <c r="B189" s="37" t="s">
        <v>718</v>
      </c>
      <c r="C189" s="433" t="s">
        <v>46</v>
      </c>
      <c r="D189" s="214" t="s">
        <v>1167</v>
      </c>
      <c r="E189" s="435" t="s">
        <v>1158</v>
      </c>
      <c r="F189" s="214" t="s">
        <v>940</v>
      </c>
      <c r="G189" s="393"/>
      <c r="H189" s="393"/>
      <c r="I189" s="393"/>
      <c r="J189" s="393"/>
      <c r="K189" s="393"/>
      <c r="L189" s="393"/>
      <c r="M189" s="393"/>
      <c r="N189" s="393"/>
      <c r="O189" s="393"/>
      <c r="P189" s="393"/>
      <c r="Q189" s="393"/>
      <c r="R189" s="393"/>
      <c r="S189" s="393"/>
      <c r="T189" s="393"/>
      <c r="U189" s="393"/>
      <c r="V189" s="393"/>
      <c r="W189" s="393"/>
      <c r="X189" s="412" t="s">
        <v>222</v>
      </c>
      <c r="Y189" s="412" t="s">
        <v>206</v>
      </c>
      <c r="Z189" s="399">
        <v>110000</v>
      </c>
      <c r="AA189" s="393"/>
      <c r="AB189" s="393"/>
      <c r="AC189" s="399"/>
      <c r="AD189" s="214" t="s">
        <v>941</v>
      </c>
      <c r="AE189" s="393"/>
      <c r="AF189" s="401" t="s">
        <v>1145</v>
      </c>
    </row>
    <row r="190" spans="1:32" ht="96" customHeight="1">
      <c r="A190" s="412">
        <v>9</v>
      </c>
      <c r="B190" s="37" t="s">
        <v>718</v>
      </c>
      <c r="C190" s="433" t="s">
        <v>46</v>
      </c>
      <c r="D190" s="214" t="s">
        <v>1168</v>
      </c>
      <c r="E190" s="435" t="s">
        <v>1158</v>
      </c>
      <c r="F190" s="214" t="s">
        <v>940</v>
      </c>
      <c r="G190" s="393"/>
      <c r="H190" s="393"/>
      <c r="I190" s="393"/>
      <c r="J190" s="393"/>
      <c r="K190" s="393"/>
      <c r="L190" s="393"/>
      <c r="M190" s="393"/>
      <c r="N190" s="393"/>
      <c r="O190" s="393"/>
      <c r="P190" s="393"/>
      <c r="Q190" s="393"/>
      <c r="R190" s="393"/>
      <c r="S190" s="393"/>
      <c r="T190" s="393"/>
      <c r="U190" s="393"/>
      <c r="V190" s="393"/>
      <c r="W190" s="393"/>
      <c r="X190" s="412" t="s">
        <v>222</v>
      </c>
      <c r="Y190" s="412" t="s">
        <v>206</v>
      </c>
      <c r="Z190" s="399">
        <v>80000</v>
      </c>
      <c r="AA190" s="393"/>
      <c r="AB190" s="393"/>
      <c r="AC190" s="399"/>
      <c r="AD190" s="214" t="s">
        <v>941</v>
      </c>
      <c r="AE190" s="393"/>
      <c r="AF190" s="401" t="s">
        <v>1169</v>
      </c>
    </row>
    <row r="191" spans="1:32" ht="89.25" customHeight="1">
      <c r="A191" s="412">
        <v>10</v>
      </c>
      <c r="B191" s="37" t="s">
        <v>718</v>
      </c>
      <c r="C191" s="433" t="s">
        <v>46</v>
      </c>
      <c r="D191" s="214" t="s">
        <v>1170</v>
      </c>
      <c r="E191" s="435" t="s">
        <v>1158</v>
      </c>
      <c r="F191" s="214" t="s">
        <v>940</v>
      </c>
      <c r="G191" s="393"/>
      <c r="H191" s="393"/>
      <c r="I191" s="393"/>
      <c r="J191" s="393"/>
      <c r="K191" s="393"/>
      <c r="L191" s="393"/>
      <c r="M191" s="393"/>
      <c r="N191" s="393"/>
      <c r="O191" s="393"/>
      <c r="P191" s="393"/>
      <c r="Q191" s="393"/>
      <c r="R191" s="393"/>
      <c r="S191" s="393"/>
      <c r="T191" s="393"/>
      <c r="U191" s="393"/>
      <c r="V191" s="393"/>
      <c r="W191" s="393"/>
      <c r="X191" s="412" t="s">
        <v>222</v>
      </c>
      <c r="Y191" s="412" t="s">
        <v>206</v>
      </c>
      <c r="Z191" s="399">
        <v>70000</v>
      </c>
      <c r="AA191" s="393"/>
      <c r="AB191" s="393"/>
      <c r="AC191" s="399"/>
      <c r="AD191" s="214" t="s">
        <v>941</v>
      </c>
      <c r="AE191" s="393"/>
      <c r="AF191" s="401" t="s">
        <v>1145</v>
      </c>
    </row>
    <row r="192" spans="1:32" ht="90">
      <c r="A192" s="412">
        <v>11</v>
      </c>
      <c r="B192" s="37" t="s">
        <v>718</v>
      </c>
      <c r="C192" s="433" t="s">
        <v>46</v>
      </c>
      <c r="D192" s="214" t="s">
        <v>1171</v>
      </c>
      <c r="E192" s="435" t="s">
        <v>1158</v>
      </c>
      <c r="F192" s="214" t="s">
        <v>940</v>
      </c>
      <c r="G192" s="393"/>
      <c r="H192" s="393"/>
      <c r="I192" s="393"/>
      <c r="J192" s="393"/>
      <c r="K192" s="393"/>
      <c r="L192" s="393"/>
      <c r="M192" s="393"/>
      <c r="N192" s="393"/>
      <c r="O192" s="393"/>
      <c r="P192" s="393"/>
      <c r="Q192" s="393"/>
      <c r="R192" s="393"/>
      <c r="S192" s="393"/>
      <c r="T192" s="393"/>
      <c r="U192" s="393"/>
      <c r="V192" s="393"/>
      <c r="W192" s="393"/>
      <c r="X192" s="412" t="s">
        <v>222</v>
      </c>
      <c r="Y192" s="412" t="s">
        <v>206</v>
      </c>
      <c r="Z192" s="399">
        <v>70000</v>
      </c>
      <c r="AA192" s="393"/>
      <c r="AB192" s="393"/>
      <c r="AC192" s="399"/>
      <c r="AD192" s="214" t="s">
        <v>941</v>
      </c>
      <c r="AE192" s="393"/>
      <c r="AF192" s="401" t="s">
        <v>1145</v>
      </c>
    </row>
    <row r="193" spans="1:32" ht="150">
      <c r="A193" s="412">
        <v>12</v>
      </c>
      <c r="B193" s="33" t="s">
        <v>956</v>
      </c>
      <c r="C193" s="33" t="s">
        <v>937</v>
      </c>
      <c r="D193" s="437" t="s">
        <v>1172</v>
      </c>
      <c r="E193" s="33" t="s">
        <v>958</v>
      </c>
      <c r="F193" s="214" t="s">
        <v>940</v>
      </c>
      <c r="G193" s="393"/>
      <c r="H193" s="393"/>
      <c r="I193" s="393"/>
      <c r="J193" s="393"/>
      <c r="K193" s="393"/>
      <c r="L193" s="393"/>
      <c r="M193" s="393"/>
      <c r="N193" s="393"/>
      <c r="O193" s="393"/>
      <c r="P193" s="393"/>
      <c r="Q193" s="393"/>
      <c r="R193" s="393"/>
      <c r="S193" s="393"/>
      <c r="T193" s="393"/>
      <c r="U193" s="393"/>
      <c r="V193" s="393"/>
      <c r="W193" s="393"/>
      <c r="X193" s="412" t="s">
        <v>222</v>
      </c>
      <c r="Y193" s="412" t="s">
        <v>206</v>
      </c>
      <c r="Z193" s="399">
        <v>193000</v>
      </c>
      <c r="AA193" s="393"/>
      <c r="AB193" s="393"/>
      <c r="AC193" s="399"/>
      <c r="AD193" s="214" t="s">
        <v>941</v>
      </c>
      <c r="AE193" s="393"/>
      <c r="AF193" s="428" t="s">
        <v>1173</v>
      </c>
    </row>
    <row r="194" spans="1:32" ht="114.75">
      <c r="A194" s="412">
        <v>13</v>
      </c>
      <c r="B194" s="37" t="s">
        <v>718</v>
      </c>
      <c r="C194" s="214" t="s">
        <v>937</v>
      </c>
      <c r="D194" s="438" t="s">
        <v>1174</v>
      </c>
      <c r="E194" s="33" t="s">
        <v>986</v>
      </c>
      <c r="F194" s="214" t="s">
        <v>940</v>
      </c>
      <c r="G194" s="393"/>
      <c r="H194" s="393"/>
      <c r="I194" s="393"/>
      <c r="J194" s="393"/>
      <c r="K194" s="393"/>
      <c r="L194" s="393"/>
      <c r="M194" s="393"/>
      <c r="N194" s="393"/>
      <c r="O194" s="393"/>
      <c r="P194" s="393"/>
      <c r="Q194" s="393"/>
      <c r="R194" s="393"/>
      <c r="S194" s="393"/>
      <c r="T194" s="393"/>
      <c r="U194" s="393"/>
      <c r="V194" s="393"/>
      <c r="W194" s="393"/>
      <c r="X194" s="412" t="s">
        <v>222</v>
      </c>
      <c r="Y194" s="412" t="s">
        <v>206</v>
      </c>
      <c r="Z194" s="399">
        <v>550000</v>
      </c>
      <c r="AA194" s="439"/>
      <c r="AB194" s="393"/>
      <c r="AC194" s="399"/>
      <c r="AD194" s="214" t="s">
        <v>941</v>
      </c>
      <c r="AE194" s="393"/>
      <c r="AF194" s="428" t="s">
        <v>1175</v>
      </c>
    </row>
    <row r="195" spans="1:32" ht="114.75">
      <c r="A195" s="412">
        <v>14</v>
      </c>
      <c r="B195" s="37" t="s">
        <v>718</v>
      </c>
      <c r="C195" s="214" t="s">
        <v>937</v>
      </c>
      <c r="D195" s="147" t="s">
        <v>1176</v>
      </c>
      <c r="E195" s="33" t="s">
        <v>986</v>
      </c>
      <c r="F195" s="214" t="s">
        <v>940</v>
      </c>
      <c r="G195" s="393"/>
      <c r="H195" s="393"/>
      <c r="I195" s="393"/>
      <c r="J195" s="393"/>
      <c r="K195" s="393"/>
      <c r="L195" s="393"/>
      <c r="M195" s="393"/>
      <c r="N195" s="393"/>
      <c r="O195" s="393"/>
      <c r="P195" s="393"/>
      <c r="Q195" s="393"/>
      <c r="R195" s="393"/>
      <c r="S195" s="393"/>
      <c r="T195" s="393"/>
      <c r="U195" s="393"/>
      <c r="V195" s="393"/>
      <c r="W195" s="393"/>
      <c r="X195" s="412" t="s">
        <v>222</v>
      </c>
      <c r="Y195" s="412" t="s">
        <v>206</v>
      </c>
      <c r="Z195" s="399">
        <v>140000</v>
      </c>
      <c r="AA195" s="393"/>
      <c r="AB195" s="393"/>
      <c r="AC195" s="399"/>
      <c r="AD195" s="214" t="s">
        <v>941</v>
      </c>
      <c r="AE195" s="393"/>
      <c r="AF195" s="428" t="s">
        <v>1177</v>
      </c>
    </row>
    <row r="196" spans="1:32" ht="114.75">
      <c r="A196" s="412">
        <v>15</v>
      </c>
      <c r="B196" s="37" t="s">
        <v>718</v>
      </c>
      <c r="C196" s="214" t="s">
        <v>937</v>
      </c>
      <c r="D196" s="147" t="s">
        <v>1178</v>
      </c>
      <c r="E196" s="33" t="s">
        <v>986</v>
      </c>
      <c r="F196" s="214" t="s">
        <v>940</v>
      </c>
      <c r="G196" s="393"/>
      <c r="H196" s="393"/>
      <c r="I196" s="393"/>
      <c r="J196" s="393"/>
      <c r="K196" s="393"/>
      <c r="L196" s="393"/>
      <c r="M196" s="393"/>
      <c r="N196" s="393"/>
      <c r="O196" s="393"/>
      <c r="P196" s="393"/>
      <c r="Q196" s="393"/>
      <c r="R196" s="393"/>
      <c r="S196" s="393"/>
      <c r="T196" s="393"/>
      <c r="U196" s="393"/>
      <c r="V196" s="393"/>
      <c r="W196" s="393"/>
      <c r="X196" s="412" t="s">
        <v>222</v>
      </c>
      <c r="Y196" s="412" t="s">
        <v>206</v>
      </c>
      <c r="Z196" s="399">
        <v>50000</v>
      </c>
      <c r="AA196" s="393"/>
      <c r="AB196" s="393"/>
      <c r="AC196" s="399"/>
      <c r="AD196" s="214" t="s">
        <v>941</v>
      </c>
      <c r="AE196" s="393"/>
      <c r="AF196" s="428" t="s">
        <v>1175</v>
      </c>
    </row>
    <row r="197" spans="1:32" ht="114.75">
      <c r="A197" s="412">
        <v>16</v>
      </c>
      <c r="B197" s="37" t="s">
        <v>718</v>
      </c>
      <c r="C197" s="214" t="s">
        <v>937</v>
      </c>
      <c r="D197" s="143" t="s">
        <v>1179</v>
      </c>
      <c r="E197" s="33" t="s">
        <v>986</v>
      </c>
      <c r="F197" s="214" t="s">
        <v>940</v>
      </c>
      <c r="G197" s="393"/>
      <c r="H197" s="393"/>
      <c r="I197" s="393"/>
      <c r="J197" s="393"/>
      <c r="K197" s="393"/>
      <c r="L197" s="393"/>
      <c r="M197" s="393"/>
      <c r="N197" s="393"/>
      <c r="O197" s="393"/>
      <c r="P197" s="393"/>
      <c r="Q197" s="393"/>
      <c r="R197" s="393"/>
      <c r="S197" s="393"/>
      <c r="T197" s="393"/>
      <c r="U197" s="393"/>
      <c r="V197" s="393"/>
      <c r="W197" s="393"/>
      <c r="X197" s="412" t="s">
        <v>222</v>
      </c>
      <c r="Y197" s="412" t="s">
        <v>206</v>
      </c>
      <c r="Z197" s="399">
        <v>100000</v>
      </c>
      <c r="AA197" s="393"/>
      <c r="AB197" s="393"/>
      <c r="AC197" s="399"/>
      <c r="AD197" s="214" t="s">
        <v>941</v>
      </c>
      <c r="AE197" s="393"/>
      <c r="AF197" s="428" t="s">
        <v>1180</v>
      </c>
    </row>
    <row r="198" spans="1:32" ht="114.75">
      <c r="A198" s="412">
        <v>17</v>
      </c>
      <c r="B198" s="37" t="s">
        <v>718</v>
      </c>
      <c r="C198" s="214" t="s">
        <v>937</v>
      </c>
      <c r="D198" s="147" t="s">
        <v>1181</v>
      </c>
      <c r="E198" s="33" t="s">
        <v>986</v>
      </c>
      <c r="F198" s="214" t="s">
        <v>940</v>
      </c>
      <c r="G198" s="393"/>
      <c r="H198" s="393"/>
      <c r="I198" s="393"/>
      <c r="J198" s="393"/>
      <c r="K198" s="393"/>
      <c r="L198" s="393"/>
      <c r="M198" s="393"/>
      <c r="N198" s="393"/>
      <c r="O198" s="393"/>
      <c r="P198" s="393"/>
      <c r="Q198" s="393"/>
      <c r="R198" s="393"/>
      <c r="S198" s="393"/>
      <c r="T198" s="393"/>
      <c r="U198" s="393"/>
      <c r="V198" s="393"/>
      <c r="W198" s="393"/>
      <c r="X198" s="412" t="s">
        <v>222</v>
      </c>
      <c r="Y198" s="412" t="s">
        <v>206</v>
      </c>
      <c r="Z198" s="399">
        <v>180000</v>
      </c>
      <c r="AA198" s="393"/>
      <c r="AB198" s="393"/>
      <c r="AC198" s="399"/>
      <c r="AD198" s="214" t="s">
        <v>941</v>
      </c>
      <c r="AE198" s="393"/>
      <c r="AF198" s="428" t="s">
        <v>1182</v>
      </c>
    </row>
    <row r="199" spans="1:32" ht="114.75">
      <c r="A199" s="412">
        <v>18</v>
      </c>
      <c r="B199" s="37" t="s">
        <v>718</v>
      </c>
      <c r="C199" s="214" t="s">
        <v>937</v>
      </c>
      <c r="D199" s="143" t="s">
        <v>1183</v>
      </c>
      <c r="E199" s="33" t="s">
        <v>986</v>
      </c>
      <c r="F199" s="214" t="s">
        <v>940</v>
      </c>
      <c r="G199" s="393"/>
      <c r="H199" s="393"/>
      <c r="I199" s="393"/>
      <c r="J199" s="393"/>
      <c r="K199" s="393"/>
      <c r="L199" s="393"/>
      <c r="M199" s="393"/>
      <c r="N199" s="393"/>
      <c r="O199" s="393"/>
      <c r="P199" s="393"/>
      <c r="Q199" s="393"/>
      <c r="R199" s="393"/>
      <c r="S199" s="393"/>
      <c r="T199" s="393"/>
      <c r="U199" s="393"/>
      <c r="V199" s="393"/>
      <c r="W199" s="393"/>
      <c r="X199" s="412" t="s">
        <v>222</v>
      </c>
      <c r="Y199" s="412" t="s">
        <v>206</v>
      </c>
      <c r="Z199" s="399">
        <v>60000</v>
      </c>
      <c r="AA199" s="393"/>
      <c r="AB199" s="393"/>
      <c r="AC199" s="399"/>
      <c r="AD199" s="214" t="s">
        <v>941</v>
      </c>
      <c r="AE199" s="393"/>
      <c r="AF199" s="428" t="s">
        <v>1175</v>
      </c>
    </row>
    <row r="200" spans="1:32" ht="114.75">
      <c r="A200" s="412">
        <v>19</v>
      </c>
      <c r="B200" s="37" t="s">
        <v>718</v>
      </c>
      <c r="C200" s="214" t="s">
        <v>937</v>
      </c>
      <c r="D200" s="147" t="s">
        <v>1184</v>
      </c>
      <c r="E200" s="33" t="s">
        <v>986</v>
      </c>
      <c r="F200" s="214" t="s">
        <v>940</v>
      </c>
      <c r="G200" s="393"/>
      <c r="H200" s="393"/>
      <c r="I200" s="393"/>
      <c r="J200" s="393"/>
      <c r="K200" s="393"/>
      <c r="L200" s="393"/>
      <c r="M200" s="393"/>
      <c r="N200" s="393"/>
      <c r="O200" s="393"/>
      <c r="P200" s="393"/>
      <c r="Q200" s="393"/>
      <c r="R200" s="393"/>
      <c r="S200" s="393"/>
      <c r="T200" s="393"/>
      <c r="U200" s="393"/>
      <c r="V200" s="393"/>
      <c r="W200" s="393"/>
      <c r="X200" s="412" t="s">
        <v>222</v>
      </c>
      <c r="Y200" s="412" t="s">
        <v>206</v>
      </c>
      <c r="Z200" s="399">
        <v>95000</v>
      </c>
      <c r="AA200" s="393"/>
      <c r="AB200" s="393"/>
      <c r="AC200" s="399"/>
      <c r="AD200" s="214" t="s">
        <v>941</v>
      </c>
      <c r="AE200" s="393"/>
      <c r="AF200" s="428" t="s">
        <v>1175</v>
      </c>
    </row>
    <row r="201" spans="1:32" ht="114.75">
      <c r="A201" s="412">
        <v>20</v>
      </c>
      <c r="B201" s="37" t="s">
        <v>718</v>
      </c>
      <c r="C201" s="214" t="s">
        <v>937</v>
      </c>
      <c r="D201" s="147" t="s">
        <v>1185</v>
      </c>
      <c r="E201" s="33" t="s">
        <v>986</v>
      </c>
      <c r="F201" s="214" t="s">
        <v>940</v>
      </c>
      <c r="G201" s="393"/>
      <c r="H201" s="393"/>
      <c r="I201" s="393"/>
      <c r="J201" s="393"/>
      <c r="K201" s="393"/>
      <c r="L201" s="393"/>
      <c r="M201" s="393"/>
      <c r="N201" s="393"/>
      <c r="O201" s="393"/>
      <c r="P201" s="393"/>
      <c r="Q201" s="393"/>
      <c r="R201" s="393"/>
      <c r="S201" s="393"/>
      <c r="T201" s="393"/>
      <c r="U201" s="393"/>
      <c r="V201" s="393"/>
      <c r="W201" s="393"/>
      <c r="X201" s="412" t="s">
        <v>222</v>
      </c>
      <c r="Y201" s="412" t="s">
        <v>206</v>
      </c>
      <c r="Z201" s="399">
        <v>100000</v>
      </c>
      <c r="AA201" s="393"/>
      <c r="AB201" s="393"/>
      <c r="AC201" s="399"/>
      <c r="AD201" s="214" t="s">
        <v>941</v>
      </c>
      <c r="AE201" s="393"/>
      <c r="AF201" s="428" t="s">
        <v>1175</v>
      </c>
    </row>
    <row r="202" spans="1:32" ht="114.75">
      <c r="A202" s="412">
        <v>21</v>
      </c>
      <c r="B202" s="37" t="s">
        <v>718</v>
      </c>
      <c r="C202" s="214" t="s">
        <v>937</v>
      </c>
      <c r="D202" s="147" t="s">
        <v>1186</v>
      </c>
      <c r="E202" s="33" t="s">
        <v>986</v>
      </c>
      <c r="F202" s="214" t="s">
        <v>940</v>
      </c>
      <c r="G202" s="393"/>
      <c r="H202" s="393"/>
      <c r="I202" s="393"/>
      <c r="J202" s="393"/>
      <c r="K202" s="393"/>
      <c r="L202" s="393"/>
      <c r="M202" s="393"/>
      <c r="N202" s="393"/>
      <c r="O202" s="393"/>
      <c r="P202" s="393"/>
      <c r="Q202" s="393"/>
      <c r="R202" s="393"/>
      <c r="S202" s="393"/>
      <c r="T202" s="393"/>
      <c r="U202" s="393"/>
      <c r="V202" s="393"/>
      <c r="W202" s="393"/>
      <c r="X202" s="412" t="s">
        <v>222</v>
      </c>
      <c r="Y202" s="412" t="s">
        <v>206</v>
      </c>
      <c r="Z202" s="399">
        <v>133000</v>
      </c>
      <c r="AA202" s="393"/>
      <c r="AB202" s="393"/>
      <c r="AC202" s="399"/>
      <c r="AD202" s="214" t="s">
        <v>941</v>
      </c>
      <c r="AE202" s="393"/>
      <c r="AF202" s="428" t="s">
        <v>1175</v>
      </c>
    </row>
    <row r="203" spans="1:32" ht="114.75">
      <c r="A203" s="412">
        <v>22</v>
      </c>
      <c r="B203" s="37" t="s">
        <v>718</v>
      </c>
      <c r="C203" s="214" t="s">
        <v>937</v>
      </c>
      <c r="D203" s="147" t="s">
        <v>1187</v>
      </c>
      <c r="E203" s="33" t="s">
        <v>986</v>
      </c>
      <c r="F203" s="214" t="s">
        <v>940</v>
      </c>
      <c r="G203" s="393"/>
      <c r="H203" s="393"/>
      <c r="I203" s="393"/>
      <c r="J203" s="393"/>
      <c r="K203" s="393"/>
      <c r="L203" s="393"/>
      <c r="M203" s="393"/>
      <c r="N203" s="393"/>
      <c r="O203" s="393"/>
      <c r="P203" s="393"/>
      <c r="Q203" s="393"/>
      <c r="R203" s="393"/>
      <c r="S203" s="393"/>
      <c r="T203" s="393"/>
      <c r="U203" s="393"/>
      <c r="V203" s="393"/>
      <c r="W203" s="393"/>
      <c r="X203" s="412" t="s">
        <v>222</v>
      </c>
      <c r="Y203" s="412" t="s">
        <v>206</v>
      </c>
      <c r="Z203" s="399">
        <v>350000</v>
      </c>
      <c r="AA203" s="393"/>
      <c r="AB203" s="393"/>
      <c r="AC203" s="399"/>
      <c r="AD203" s="214" t="s">
        <v>941</v>
      </c>
      <c r="AE203" s="393"/>
      <c r="AF203" s="428" t="s">
        <v>1188</v>
      </c>
    </row>
    <row r="204" spans="1:32" ht="114.75">
      <c r="A204" s="412">
        <v>23</v>
      </c>
      <c r="B204" s="37" t="s">
        <v>718</v>
      </c>
      <c r="C204" s="214" t="s">
        <v>937</v>
      </c>
      <c r="D204" s="147" t="s">
        <v>1189</v>
      </c>
      <c r="E204" s="33" t="s">
        <v>986</v>
      </c>
      <c r="F204" s="214" t="s">
        <v>940</v>
      </c>
      <c r="G204" s="393"/>
      <c r="H204" s="393"/>
      <c r="I204" s="393"/>
      <c r="J204" s="393"/>
      <c r="K204" s="393"/>
      <c r="L204" s="393"/>
      <c r="M204" s="393"/>
      <c r="N204" s="393"/>
      <c r="O204" s="393"/>
      <c r="P204" s="393"/>
      <c r="Q204" s="393"/>
      <c r="R204" s="393"/>
      <c r="S204" s="393"/>
      <c r="T204" s="393"/>
      <c r="U204" s="393"/>
      <c r="V204" s="393"/>
      <c r="W204" s="393"/>
      <c r="X204" s="412" t="s">
        <v>222</v>
      </c>
      <c r="Y204" s="412" t="s">
        <v>206</v>
      </c>
      <c r="Z204" s="399">
        <v>65000</v>
      </c>
      <c r="AA204" s="393"/>
      <c r="AB204" s="393"/>
      <c r="AC204" s="399"/>
      <c r="AD204" s="214" t="s">
        <v>941</v>
      </c>
      <c r="AE204" s="393"/>
      <c r="AF204" s="428" t="s">
        <v>1190</v>
      </c>
    </row>
    <row r="205" spans="1:32" ht="114.75">
      <c r="A205" s="412">
        <v>24</v>
      </c>
      <c r="B205" s="37" t="s">
        <v>718</v>
      </c>
      <c r="C205" s="214" t="s">
        <v>937</v>
      </c>
      <c r="D205" s="147" t="s">
        <v>1191</v>
      </c>
      <c r="E205" s="33" t="s">
        <v>986</v>
      </c>
      <c r="F205" s="214" t="s">
        <v>940</v>
      </c>
      <c r="G205" s="393"/>
      <c r="H205" s="393"/>
      <c r="I205" s="393"/>
      <c r="J205" s="393"/>
      <c r="K205" s="393"/>
      <c r="L205" s="393"/>
      <c r="M205" s="393"/>
      <c r="N205" s="393"/>
      <c r="O205" s="393"/>
      <c r="P205" s="393"/>
      <c r="Q205" s="393"/>
      <c r="R205" s="393"/>
      <c r="S205" s="393"/>
      <c r="T205" s="393"/>
      <c r="U205" s="393"/>
      <c r="V205" s="393"/>
      <c r="W205" s="393"/>
      <c r="X205" s="412" t="s">
        <v>222</v>
      </c>
      <c r="Y205" s="412" t="s">
        <v>206</v>
      </c>
      <c r="Z205" s="399">
        <v>120000</v>
      </c>
      <c r="AA205" s="393"/>
      <c r="AB205" s="393"/>
      <c r="AC205" s="399"/>
      <c r="AD205" s="214" t="s">
        <v>941</v>
      </c>
      <c r="AE205" s="393"/>
      <c r="AF205" s="428" t="s">
        <v>1175</v>
      </c>
    </row>
    <row r="206" spans="1:32" ht="114.75">
      <c r="A206" s="412">
        <v>25</v>
      </c>
      <c r="B206" s="37" t="s">
        <v>718</v>
      </c>
      <c r="C206" s="214" t="s">
        <v>937</v>
      </c>
      <c r="D206" s="147" t="s">
        <v>1192</v>
      </c>
      <c r="E206" s="33" t="s">
        <v>986</v>
      </c>
      <c r="F206" s="214" t="s">
        <v>940</v>
      </c>
      <c r="G206" s="393"/>
      <c r="H206" s="393"/>
      <c r="I206" s="393"/>
      <c r="J206" s="393"/>
      <c r="K206" s="393"/>
      <c r="L206" s="393"/>
      <c r="M206" s="393"/>
      <c r="N206" s="393"/>
      <c r="O206" s="393"/>
      <c r="P206" s="393"/>
      <c r="Q206" s="393"/>
      <c r="R206" s="393"/>
      <c r="S206" s="393"/>
      <c r="T206" s="393"/>
      <c r="U206" s="393"/>
      <c r="V206" s="393"/>
      <c r="W206" s="393"/>
      <c r="X206" s="393"/>
      <c r="Y206" s="393"/>
      <c r="Z206" s="399"/>
      <c r="AA206" s="412" t="s">
        <v>222</v>
      </c>
      <c r="AB206" s="412" t="s">
        <v>206</v>
      </c>
      <c r="AC206" s="399">
        <v>2000000</v>
      </c>
      <c r="AD206" s="214"/>
      <c r="AE206" s="393"/>
      <c r="AF206" s="428" t="s">
        <v>1193</v>
      </c>
    </row>
    <row r="207" spans="1:32" ht="114.75">
      <c r="A207" s="412">
        <v>26</v>
      </c>
      <c r="B207" s="37" t="s">
        <v>718</v>
      </c>
      <c r="C207" s="214" t="s">
        <v>937</v>
      </c>
      <c r="D207" s="147" t="s">
        <v>1194</v>
      </c>
      <c r="E207" s="33" t="s">
        <v>986</v>
      </c>
      <c r="F207" s="214" t="s">
        <v>940</v>
      </c>
      <c r="G207" s="393"/>
      <c r="H207" s="393"/>
      <c r="I207" s="393"/>
      <c r="J207" s="393"/>
      <c r="K207" s="393"/>
      <c r="L207" s="393"/>
      <c r="M207" s="393"/>
      <c r="N207" s="393"/>
      <c r="O207" s="393"/>
      <c r="P207" s="393"/>
      <c r="Q207" s="393"/>
      <c r="R207" s="393"/>
      <c r="S207" s="393"/>
      <c r="T207" s="393"/>
      <c r="U207" s="393"/>
      <c r="V207" s="393"/>
      <c r="W207" s="393"/>
      <c r="X207" s="393"/>
      <c r="Y207" s="393"/>
      <c r="Z207" s="399"/>
      <c r="AA207" s="412" t="s">
        <v>222</v>
      </c>
      <c r="AB207" s="412" t="s">
        <v>206</v>
      </c>
      <c r="AC207" s="399">
        <v>770000</v>
      </c>
      <c r="AD207" s="214"/>
      <c r="AE207" s="393"/>
      <c r="AF207" s="428" t="s">
        <v>1175</v>
      </c>
    </row>
    <row r="208" spans="1:32" ht="114.75">
      <c r="A208" s="412">
        <v>27</v>
      </c>
      <c r="B208" s="37" t="s">
        <v>718</v>
      </c>
      <c r="C208" s="214" t="s">
        <v>937</v>
      </c>
      <c r="D208" s="147" t="s">
        <v>1195</v>
      </c>
      <c r="E208" s="33" t="s">
        <v>986</v>
      </c>
      <c r="F208" s="214" t="s">
        <v>940</v>
      </c>
      <c r="G208" s="393"/>
      <c r="H208" s="393"/>
      <c r="I208" s="393"/>
      <c r="J208" s="393"/>
      <c r="K208" s="393"/>
      <c r="L208" s="393"/>
      <c r="M208" s="393"/>
      <c r="N208" s="393"/>
      <c r="O208" s="393"/>
      <c r="P208" s="393"/>
      <c r="Q208" s="393"/>
      <c r="R208" s="393"/>
      <c r="S208" s="393"/>
      <c r="T208" s="393"/>
      <c r="U208" s="393"/>
      <c r="V208" s="393"/>
      <c r="W208" s="393"/>
      <c r="X208" s="412" t="s">
        <v>222</v>
      </c>
      <c r="Y208" s="412" t="s">
        <v>206</v>
      </c>
      <c r="Z208" s="399">
        <v>800000</v>
      </c>
      <c r="AA208" s="393"/>
      <c r="AB208" s="393"/>
      <c r="AC208" s="399"/>
      <c r="AD208" s="214" t="s">
        <v>941</v>
      </c>
      <c r="AE208" s="393"/>
      <c r="AF208" s="428" t="s">
        <v>1182</v>
      </c>
    </row>
    <row r="209" spans="1:32" ht="114.75">
      <c r="A209" s="412">
        <v>28</v>
      </c>
      <c r="B209" s="37" t="s">
        <v>718</v>
      </c>
      <c r="C209" s="214" t="s">
        <v>937</v>
      </c>
      <c r="D209" s="147" t="s">
        <v>1196</v>
      </c>
      <c r="E209" s="33" t="s">
        <v>986</v>
      </c>
      <c r="F209" s="214" t="s">
        <v>940</v>
      </c>
      <c r="G209" s="393"/>
      <c r="H209" s="393"/>
      <c r="I209" s="393"/>
      <c r="J209" s="393"/>
      <c r="K209" s="393"/>
      <c r="L209" s="393"/>
      <c r="M209" s="393"/>
      <c r="N209" s="393"/>
      <c r="O209" s="393"/>
      <c r="P209" s="393"/>
      <c r="Q209" s="393"/>
      <c r="R209" s="393"/>
      <c r="S209" s="393"/>
      <c r="T209" s="393"/>
      <c r="U209" s="393"/>
      <c r="V209" s="393"/>
      <c r="W209" s="393"/>
      <c r="X209" s="412" t="s">
        <v>222</v>
      </c>
      <c r="Y209" s="412" t="s">
        <v>206</v>
      </c>
      <c r="Z209" s="399">
        <v>1700000</v>
      </c>
      <c r="AA209" s="393"/>
      <c r="AB209" s="393"/>
      <c r="AC209" s="399"/>
      <c r="AD209" s="214" t="s">
        <v>941</v>
      </c>
      <c r="AE209" s="393"/>
      <c r="AF209" s="428" t="s">
        <v>1197</v>
      </c>
    </row>
    <row r="210" spans="1:32" ht="114.75">
      <c r="A210" s="412">
        <v>29</v>
      </c>
      <c r="B210" s="37" t="s">
        <v>718</v>
      </c>
      <c r="C210" s="214" t="s">
        <v>937</v>
      </c>
      <c r="D210" s="147" t="s">
        <v>1198</v>
      </c>
      <c r="E210" s="33" t="s">
        <v>986</v>
      </c>
      <c r="F210" s="214" t="s">
        <v>940</v>
      </c>
      <c r="G210" s="393"/>
      <c r="H210" s="393"/>
      <c r="I210" s="393"/>
      <c r="J210" s="393"/>
      <c r="K210" s="393"/>
      <c r="L210" s="393"/>
      <c r="M210" s="393"/>
      <c r="N210" s="393"/>
      <c r="O210" s="393"/>
      <c r="P210" s="393"/>
      <c r="Q210" s="393"/>
      <c r="R210" s="393"/>
      <c r="S210" s="393"/>
      <c r="T210" s="393"/>
      <c r="U210" s="393"/>
      <c r="V210" s="393"/>
      <c r="W210" s="393"/>
      <c r="X210" s="412" t="s">
        <v>222</v>
      </c>
      <c r="Y210" s="412" t="s">
        <v>206</v>
      </c>
      <c r="Z210" s="399">
        <v>94000</v>
      </c>
      <c r="AA210" s="393"/>
      <c r="AB210" s="393"/>
      <c r="AC210" s="399"/>
      <c r="AD210" s="214" t="s">
        <v>941</v>
      </c>
      <c r="AE210" s="393"/>
      <c r="AF210" s="428" t="s">
        <v>1175</v>
      </c>
    </row>
    <row r="211" spans="1:32" ht="114.75">
      <c r="A211" s="412">
        <v>30</v>
      </c>
      <c r="B211" s="37" t="s">
        <v>718</v>
      </c>
      <c r="C211" s="214" t="s">
        <v>937</v>
      </c>
      <c r="D211" s="147" t="s">
        <v>1199</v>
      </c>
      <c r="E211" s="33" t="s">
        <v>986</v>
      </c>
      <c r="F211" s="214" t="s">
        <v>940</v>
      </c>
      <c r="G211" s="393"/>
      <c r="H211" s="393"/>
      <c r="I211" s="393"/>
      <c r="J211" s="393"/>
      <c r="K211" s="393"/>
      <c r="L211" s="393"/>
      <c r="M211" s="393"/>
      <c r="N211" s="393"/>
      <c r="O211" s="393"/>
      <c r="P211" s="393"/>
      <c r="Q211" s="393"/>
      <c r="R211" s="393"/>
      <c r="S211" s="393"/>
      <c r="T211" s="393"/>
      <c r="U211" s="393"/>
      <c r="V211" s="393"/>
      <c r="W211" s="393"/>
      <c r="X211" s="412" t="s">
        <v>222</v>
      </c>
      <c r="Y211" s="412" t="s">
        <v>206</v>
      </c>
      <c r="Z211" s="399">
        <v>58000</v>
      </c>
      <c r="AA211" s="393"/>
      <c r="AB211" s="393"/>
      <c r="AC211" s="399"/>
      <c r="AD211" s="214" t="s">
        <v>941</v>
      </c>
      <c r="AE211" s="393"/>
      <c r="AF211" s="428" t="s">
        <v>1193</v>
      </c>
    </row>
    <row r="212" spans="1:32" ht="114.75">
      <c r="A212" s="412">
        <v>31</v>
      </c>
      <c r="B212" s="37" t="s">
        <v>718</v>
      </c>
      <c r="C212" s="214" t="s">
        <v>937</v>
      </c>
      <c r="D212" s="147" t="s">
        <v>1200</v>
      </c>
      <c r="E212" s="33" t="s">
        <v>986</v>
      </c>
      <c r="F212" s="214" t="s">
        <v>940</v>
      </c>
      <c r="G212" s="393"/>
      <c r="H212" s="393"/>
      <c r="I212" s="393"/>
      <c r="J212" s="393"/>
      <c r="K212" s="393"/>
      <c r="L212" s="393"/>
      <c r="M212" s="393"/>
      <c r="N212" s="393"/>
      <c r="O212" s="393"/>
      <c r="P212" s="393"/>
      <c r="Q212" s="393"/>
      <c r="R212" s="393"/>
      <c r="S212" s="393"/>
      <c r="T212" s="393"/>
      <c r="U212" s="393"/>
      <c r="V212" s="393"/>
      <c r="W212" s="393"/>
      <c r="X212" s="412" t="s">
        <v>222</v>
      </c>
      <c r="Y212" s="412" t="s">
        <v>206</v>
      </c>
      <c r="Z212" s="399">
        <v>338000</v>
      </c>
      <c r="AA212" s="393"/>
      <c r="AB212" s="393"/>
      <c r="AC212" s="399"/>
      <c r="AD212" s="214" t="s">
        <v>941</v>
      </c>
      <c r="AE212" s="393"/>
      <c r="AF212" s="428" t="s">
        <v>1197</v>
      </c>
    </row>
    <row r="213" spans="1:32" ht="114.75">
      <c r="A213" s="412">
        <v>32</v>
      </c>
      <c r="B213" s="37" t="s">
        <v>718</v>
      </c>
      <c r="C213" s="214" t="s">
        <v>937</v>
      </c>
      <c r="D213" s="438" t="s">
        <v>1201</v>
      </c>
      <c r="E213" s="33" t="s">
        <v>986</v>
      </c>
      <c r="F213" s="214" t="s">
        <v>940</v>
      </c>
      <c r="G213" s="393"/>
      <c r="H213" s="393"/>
      <c r="I213" s="393"/>
      <c r="J213" s="393"/>
      <c r="K213" s="393"/>
      <c r="L213" s="393"/>
      <c r="M213" s="393"/>
      <c r="N213" s="393"/>
      <c r="O213" s="393"/>
      <c r="P213" s="393"/>
      <c r="Q213" s="393"/>
      <c r="R213" s="393"/>
      <c r="S213" s="393"/>
      <c r="T213" s="393"/>
      <c r="U213" s="393"/>
      <c r="V213" s="393"/>
      <c r="W213" s="393"/>
      <c r="X213" s="412"/>
      <c r="Y213" s="412"/>
      <c r="Z213" s="399"/>
      <c r="AA213" s="412" t="s">
        <v>222</v>
      </c>
      <c r="AB213" s="412" t="s">
        <v>206</v>
      </c>
      <c r="AC213" s="399">
        <v>260000</v>
      </c>
      <c r="AD213" s="214"/>
      <c r="AE213" s="393"/>
      <c r="AF213" s="428" t="s">
        <v>1175</v>
      </c>
    </row>
    <row r="214" spans="1:32" ht="114.75">
      <c r="A214" s="412">
        <v>33</v>
      </c>
      <c r="B214" s="37" t="s">
        <v>718</v>
      </c>
      <c r="C214" s="214" t="s">
        <v>937</v>
      </c>
      <c r="D214" s="147" t="s">
        <v>1202</v>
      </c>
      <c r="E214" s="33" t="s">
        <v>986</v>
      </c>
      <c r="F214" s="214" t="s">
        <v>940</v>
      </c>
      <c r="G214" s="393"/>
      <c r="H214" s="393"/>
      <c r="I214" s="393"/>
      <c r="J214" s="393"/>
      <c r="K214" s="393"/>
      <c r="L214" s="393"/>
      <c r="M214" s="393"/>
      <c r="N214" s="393"/>
      <c r="O214" s="393"/>
      <c r="P214" s="393"/>
      <c r="Q214" s="393"/>
      <c r="R214" s="393"/>
      <c r="S214" s="393"/>
      <c r="T214" s="393"/>
      <c r="U214" s="393"/>
      <c r="V214" s="393"/>
      <c r="W214" s="393"/>
      <c r="X214" s="412" t="s">
        <v>222</v>
      </c>
      <c r="Y214" s="412" t="s">
        <v>206</v>
      </c>
      <c r="Z214" s="399">
        <v>455000</v>
      </c>
      <c r="AA214" s="393"/>
      <c r="AB214" s="393"/>
      <c r="AC214" s="399"/>
      <c r="AD214" s="214" t="s">
        <v>941</v>
      </c>
      <c r="AE214" s="393"/>
      <c r="AF214" s="428" t="s">
        <v>1188</v>
      </c>
    </row>
    <row r="215" spans="1:32" ht="150">
      <c r="A215" s="412">
        <v>34</v>
      </c>
      <c r="B215" s="33" t="s">
        <v>718</v>
      </c>
      <c r="C215" s="33" t="s">
        <v>1203</v>
      </c>
      <c r="D215" s="214" t="s">
        <v>1204</v>
      </c>
      <c r="E215" s="39" t="s">
        <v>1205</v>
      </c>
      <c r="F215" s="214" t="s">
        <v>940</v>
      </c>
      <c r="G215" s="393"/>
      <c r="H215" s="393"/>
      <c r="I215" s="393"/>
      <c r="J215" s="393"/>
      <c r="K215" s="393"/>
      <c r="L215" s="393"/>
      <c r="M215" s="393"/>
      <c r="N215" s="393"/>
      <c r="O215" s="393"/>
      <c r="P215" s="393"/>
      <c r="Q215" s="393"/>
      <c r="R215" s="393"/>
      <c r="S215" s="393"/>
      <c r="T215" s="393"/>
      <c r="U215" s="393"/>
      <c r="V215" s="393"/>
      <c r="W215" s="393"/>
      <c r="X215" s="412" t="s">
        <v>222</v>
      </c>
      <c r="Y215" s="412" t="s">
        <v>206</v>
      </c>
      <c r="Z215" s="399">
        <v>90000</v>
      </c>
      <c r="AA215" s="393"/>
      <c r="AB215" s="393"/>
      <c r="AC215" s="399"/>
      <c r="AD215" s="214" t="s">
        <v>941</v>
      </c>
      <c r="AE215" s="393"/>
      <c r="AF215" s="428" t="s">
        <v>1152</v>
      </c>
    </row>
    <row r="216" spans="1:32" ht="150">
      <c r="A216" s="412">
        <v>35</v>
      </c>
      <c r="B216" s="33" t="s">
        <v>718</v>
      </c>
      <c r="C216" s="33" t="s">
        <v>1203</v>
      </c>
      <c r="D216" s="214" t="s">
        <v>1206</v>
      </c>
      <c r="E216" s="39" t="s">
        <v>1205</v>
      </c>
      <c r="F216" s="214" t="s">
        <v>940</v>
      </c>
      <c r="G216" s="393"/>
      <c r="H216" s="393"/>
      <c r="I216" s="393"/>
      <c r="J216" s="393"/>
      <c r="K216" s="393"/>
      <c r="L216" s="393"/>
      <c r="M216" s="393"/>
      <c r="N216" s="393"/>
      <c r="O216" s="393"/>
      <c r="P216" s="393"/>
      <c r="Q216" s="393"/>
      <c r="R216" s="393"/>
      <c r="S216" s="393"/>
      <c r="T216" s="393"/>
      <c r="U216" s="393"/>
      <c r="V216" s="393"/>
      <c r="W216" s="393"/>
      <c r="X216" s="412" t="s">
        <v>222</v>
      </c>
      <c r="Y216" s="412" t="s">
        <v>206</v>
      </c>
      <c r="Z216" s="399">
        <v>70000</v>
      </c>
      <c r="AA216" s="393"/>
      <c r="AB216" s="393"/>
      <c r="AC216" s="399"/>
      <c r="AD216" s="214" t="s">
        <v>941</v>
      </c>
      <c r="AE216" s="393"/>
      <c r="AF216" s="428" t="s">
        <v>1152</v>
      </c>
    </row>
    <row r="217" spans="1:32" ht="150">
      <c r="A217" s="412">
        <v>36</v>
      </c>
      <c r="B217" s="33" t="s">
        <v>718</v>
      </c>
      <c r="C217" s="33" t="s">
        <v>1203</v>
      </c>
      <c r="D217" s="214" t="s">
        <v>1207</v>
      </c>
      <c r="E217" s="39" t="s">
        <v>1205</v>
      </c>
      <c r="F217" s="214" t="s">
        <v>940</v>
      </c>
      <c r="G217" s="393"/>
      <c r="H217" s="393"/>
      <c r="I217" s="393"/>
      <c r="J217" s="393"/>
      <c r="K217" s="393"/>
      <c r="L217" s="393"/>
      <c r="M217" s="393"/>
      <c r="N217" s="393"/>
      <c r="O217" s="393"/>
      <c r="P217" s="393"/>
      <c r="Q217" s="393"/>
      <c r="R217" s="393"/>
      <c r="S217" s="393"/>
      <c r="T217" s="393"/>
      <c r="U217" s="393"/>
      <c r="V217" s="393"/>
      <c r="W217" s="393"/>
      <c r="X217" s="412" t="s">
        <v>222</v>
      </c>
      <c r="Y217" s="412" t="s">
        <v>206</v>
      </c>
      <c r="Z217" s="399">
        <v>90000</v>
      </c>
      <c r="AA217" s="393"/>
      <c r="AB217" s="393"/>
      <c r="AC217" s="399"/>
      <c r="AD217" s="214" t="s">
        <v>941</v>
      </c>
      <c r="AE217" s="393"/>
      <c r="AF217" s="428" t="s">
        <v>1208</v>
      </c>
    </row>
    <row r="218" spans="1:32" ht="150">
      <c r="A218" s="412">
        <v>37</v>
      </c>
      <c r="B218" s="33" t="s">
        <v>718</v>
      </c>
      <c r="C218" s="33" t="s">
        <v>1203</v>
      </c>
      <c r="D218" s="214" t="s">
        <v>1209</v>
      </c>
      <c r="E218" s="39" t="s">
        <v>1205</v>
      </c>
      <c r="F218" s="214" t="s">
        <v>940</v>
      </c>
      <c r="G218" s="393"/>
      <c r="H218" s="393"/>
      <c r="I218" s="393"/>
      <c r="J218" s="393"/>
      <c r="K218" s="393"/>
      <c r="L218" s="393"/>
      <c r="M218" s="393"/>
      <c r="N218" s="393"/>
      <c r="O218" s="393"/>
      <c r="P218" s="393"/>
      <c r="Q218" s="393"/>
      <c r="R218" s="393"/>
      <c r="S218" s="393"/>
      <c r="T218" s="393"/>
      <c r="U218" s="393"/>
      <c r="V218" s="393"/>
      <c r="W218" s="393"/>
      <c r="X218" s="412" t="s">
        <v>222</v>
      </c>
      <c r="Y218" s="412" t="s">
        <v>206</v>
      </c>
      <c r="Z218" s="399">
        <v>110000</v>
      </c>
      <c r="AA218" s="393"/>
      <c r="AB218" s="393"/>
      <c r="AC218" s="399"/>
      <c r="AD218" s="214" t="s">
        <v>941</v>
      </c>
      <c r="AE218" s="393"/>
      <c r="AF218" s="428" t="s">
        <v>1152</v>
      </c>
    </row>
    <row r="219" spans="1:32" ht="150">
      <c r="A219" s="412">
        <v>38</v>
      </c>
      <c r="B219" s="33" t="s">
        <v>718</v>
      </c>
      <c r="C219" s="33" t="s">
        <v>1203</v>
      </c>
      <c r="D219" s="214" t="s">
        <v>1210</v>
      </c>
      <c r="E219" s="39" t="s">
        <v>1205</v>
      </c>
      <c r="F219" s="214" t="s">
        <v>940</v>
      </c>
      <c r="G219" s="393"/>
      <c r="H219" s="393"/>
      <c r="I219" s="393"/>
      <c r="J219" s="393"/>
      <c r="K219" s="393"/>
      <c r="L219" s="393"/>
      <c r="M219" s="393"/>
      <c r="N219" s="393"/>
      <c r="O219" s="393"/>
      <c r="P219" s="393"/>
      <c r="Q219" s="393"/>
      <c r="R219" s="393"/>
      <c r="S219" s="393"/>
      <c r="T219" s="393"/>
      <c r="U219" s="393"/>
      <c r="V219" s="393"/>
      <c r="W219" s="393"/>
      <c r="X219" s="412" t="s">
        <v>222</v>
      </c>
      <c r="Y219" s="412" t="s">
        <v>206</v>
      </c>
      <c r="Z219" s="399">
        <v>130000</v>
      </c>
      <c r="AA219" s="393"/>
      <c r="AB219" s="393"/>
      <c r="AC219" s="399"/>
      <c r="AD219" s="214" t="s">
        <v>941</v>
      </c>
      <c r="AE219" s="393"/>
      <c r="AF219" s="428" t="s">
        <v>1152</v>
      </c>
    </row>
    <row r="220" spans="1:32" ht="150">
      <c r="A220" s="412">
        <v>39</v>
      </c>
      <c r="B220" s="33" t="s">
        <v>718</v>
      </c>
      <c r="C220" s="33" t="s">
        <v>1203</v>
      </c>
      <c r="D220" s="214" t="s">
        <v>1211</v>
      </c>
      <c r="E220" s="39" t="s">
        <v>1205</v>
      </c>
      <c r="F220" s="214" t="s">
        <v>940</v>
      </c>
      <c r="G220" s="393"/>
      <c r="H220" s="393"/>
      <c r="I220" s="393"/>
      <c r="J220" s="393"/>
      <c r="K220" s="393"/>
      <c r="L220" s="393"/>
      <c r="M220" s="393"/>
      <c r="N220" s="393"/>
      <c r="O220" s="393"/>
      <c r="P220" s="393"/>
      <c r="Q220" s="393"/>
      <c r="R220" s="393"/>
      <c r="S220" s="393"/>
      <c r="T220" s="393"/>
      <c r="U220" s="393"/>
      <c r="V220" s="393"/>
      <c r="W220" s="393"/>
      <c r="X220" s="412" t="s">
        <v>222</v>
      </c>
      <c r="Y220" s="412" t="s">
        <v>206</v>
      </c>
      <c r="Z220" s="399">
        <v>130000</v>
      </c>
      <c r="AA220" s="393"/>
      <c r="AB220" s="393"/>
      <c r="AC220" s="399"/>
      <c r="AD220" s="214" t="s">
        <v>941</v>
      </c>
      <c r="AE220" s="393"/>
      <c r="AF220" s="428" t="s">
        <v>1212</v>
      </c>
    </row>
    <row r="221" spans="1:32" ht="150">
      <c r="A221" s="412">
        <v>40</v>
      </c>
      <c r="B221" s="33" t="s">
        <v>718</v>
      </c>
      <c r="C221" s="33" t="s">
        <v>1203</v>
      </c>
      <c r="D221" s="214" t="s">
        <v>1213</v>
      </c>
      <c r="E221" s="39" t="s">
        <v>1205</v>
      </c>
      <c r="F221" s="214" t="s">
        <v>940</v>
      </c>
      <c r="G221" s="393"/>
      <c r="H221" s="393"/>
      <c r="I221" s="393"/>
      <c r="J221" s="393"/>
      <c r="K221" s="393"/>
      <c r="L221" s="393"/>
      <c r="M221" s="393"/>
      <c r="N221" s="393"/>
      <c r="O221" s="393"/>
      <c r="P221" s="393"/>
      <c r="Q221" s="393"/>
      <c r="R221" s="393"/>
      <c r="S221" s="393"/>
      <c r="T221" s="393"/>
      <c r="U221" s="393"/>
      <c r="V221" s="393"/>
      <c r="W221" s="393"/>
      <c r="X221" s="412" t="s">
        <v>222</v>
      </c>
      <c r="Y221" s="412" t="s">
        <v>206</v>
      </c>
      <c r="Z221" s="399">
        <v>50000</v>
      </c>
      <c r="AA221" s="393"/>
      <c r="AB221" s="393"/>
      <c r="AC221" s="399"/>
      <c r="AD221" s="214" t="s">
        <v>941</v>
      </c>
      <c r="AE221" s="393"/>
      <c r="AF221" s="428" t="s">
        <v>1208</v>
      </c>
    </row>
    <row r="222" spans="1:32" ht="150">
      <c r="A222" s="412">
        <v>41</v>
      </c>
      <c r="B222" s="33" t="s">
        <v>718</v>
      </c>
      <c r="C222" s="33" t="s">
        <v>1203</v>
      </c>
      <c r="D222" s="214" t="s">
        <v>1214</v>
      </c>
      <c r="E222" s="39" t="s">
        <v>1205</v>
      </c>
      <c r="F222" s="214" t="s">
        <v>940</v>
      </c>
      <c r="G222" s="393"/>
      <c r="H222" s="393"/>
      <c r="I222" s="393"/>
      <c r="J222" s="393"/>
      <c r="K222" s="393"/>
      <c r="L222" s="393"/>
      <c r="M222" s="393"/>
      <c r="N222" s="393"/>
      <c r="O222" s="393"/>
      <c r="P222" s="393"/>
      <c r="Q222" s="393"/>
      <c r="R222" s="393"/>
      <c r="S222" s="393"/>
      <c r="T222" s="393"/>
      <c r="U222" s="393"/>
      <c r="V222" s="393"/>
      <c r="W222" s="393"/>
      <c r="X222" s="412" t="s">
        <v>222</v>
      </c>
      <c r="Y222" s="412" t="s">
        <v>206</v>
      </c>
      <c r="Z222" s="399">
        <v>50000</v>
      </c>
      <c r="AA222" s="393"/>
      <c r="AB222" s="393"/>
      <c r="AC222" s="399"/>
      <c r="AD222" s="214" t="s">
        <v>941</v>
      </c>
      <c r="AE222" s="393"/>
      <c r="AF222" s="428" t="s">
        <v>1212</v>
      </c>
    </row>
    <row r="223" spans="1:32" ht="150">
      <c r="A223" s="412">
        <v>42</v>
      </c>
      <c r="B223" s="33" t="s">
        <v>718</v>
      </c>
      <c r="C223" s="33" t="s">
        <v>1203</v>
      </c>
      <c r="D223" s="214" t="s">
        <v>1215</v>
      </c>
      <c r="E223" s="39" t="s">
        <v>1205</v>
      </c>
      <c r="F223" s="214" t="s">
        <v>940</v>
      </c>
      <c r="G223" s="393"/>
      <c r="H223" s="393"/>
      <c r="I223" s="393"/>
      <c r="J223" s="393"/>
      <c r="K223" s="393"/>
      <c r="L223" s="393"/>
      <c r="M223" s="393"/>
      <c r="N223" s="393"/>
      <c r="O223" s="393"/>
      <c r="P223" s="393"/>
      <c r="Q223" s="393"/>
      <c r="R223" s="393"/>
      <c r="S223" s="393"/>
      <c r="T223" s="393"/>
      <c r="U223" s="393"/>
      <c r="V223" s="393"/>
      <c r="W223" s="393"/>
      <c r="X223" s="412" t="s">
        <v>222</v>
      </c>
      <c r="Y223" s="412" t="s">
        <v>206</v>
      </c>
      <c r="Z223" s="399">
        <v>110000</v>
      </c>
      <c r="AA223" s="393"/>
      <c r="AB223" s="393"/>
      <c r="AC223" s="399"/>
      <c r="AD223" s="214" t="s">
        <v>941</v>
      </c>
      <c r="AE223" s="393"/>
      <c r="AF223" s="428" t="s">
        <v>1152</v>
      </c>
    </row>
    <row r="224" spans="1:32" ht="150">
      <c r="A224" s="412">
        <v>43</v>
      </c>
      <c r="B224" s="33" t="s">
        <v>718</v>
      </c>
      <c r="C224" s="33" t="s">
        <v>1203</v>
      </c>
      <c r="D224" s="214" t="s">
        <v>1216</v>
      </c>
      <c r="E224" s="39" t="s">
        <v>1205</v>
      </c>
      <c r="F224" s="214" t="s">
        <v>940</v>
      </c>
      <c r="G224" s="393"/>
      <c r="H224" s="393"/>
      <c r="I224" s="393"/>
      <c r="J224" s="393"/>
      <c r="K224" s="393"/>
      <c r="L224" s="393"/>
      <c r="M224" s="393"/>
      <c r="N224" s="393"/>
      <c r="O224" s="393"/>
      <c r="P224" s="393"/>
      <c r="Q224" s="393"/>
      <c r="R224" s="393"/>
      <c r="S224" s="393"/>
      <c r="T224" s="393"/>
      <c r="U224" s="393"/>
      <c r="V224" s="393"/>
      <c r="W224" s="393"/>
      <c r="X224" s="412" t="s">
        <v>222</v>
      </c>
      <c r="Y224" s="412" t="s">
        <v>206</v>
      </c>
      <c r="Z224" s="399">
        <v>110000</v>
      </c>
      <c r="AA224" s="393"/>
      <c r="AB224" s="393"/>
      <c r="AC224" s="399"/>
      <c r="AD224" s="214" t="s">
        <v>941</v>
      </c>
      <c r="AE224" s="393"/>
      <c r="AF224" s="428" t="s">
        <v>1152</v>
      </c>
    </row>
    <row r="225" spans="1:32" ht="96.75" customHeight="1">
      <c r="A225" s="412">
        <v>44</v>
      </c>
      <c r="B225" s="33" t="s">
        <v>718</v>
      </c>
      <c r="C225" s="33" t="s">
        <v>1203</v>
      </c>
      <c r="D225" s="214" t="s">
        <v>1217</v>
      </c>
      <c r="E225" s="39" t="s">
        <v>1205</v>
      </c>
      <c r="F225" s="214" t="s">
        <v>940</v>
      </c>
      <c r="G225" s="393"/>
      <c r="H225" s="393"/>
      <c r="I225" s="393"/>
      <c r="J225" s="393"/>
      <c r="K225" s="393"/>
      <c r="L225" s="393"/>
      <c r="M225" s="393"/>
      <c r="N225" s="393"/>
      <c r="O225" s="393"/>
      <c r="P225" s="393"/>
      <c r="Q225" s="393"/>
      <c r="R225" s="393"/>
      <c r="S225" s="393"/>
      <c r="T225" s="393"/>
      <c r="U225" s="393"/>
      <c r="V225" s="393"/>
      <c r="W225" s="393"/>
      <c r="X225" s="412" t="s">
        <v>222</v>
      </c>
      <c r="Y225" s="412" t="s">
        <v>206</v>
      </c>
      <c r="Z225" s="399">
        <v>130000</v>
      </c>
      <c r="AA225" s="393"/>
      <c r="AB225" s="393"/>
      <c r="AC225" s="399"/>
      <c r="AD225" s="214" t="s">
        <v>941</v>
      </c>
      <c r="AE225" s="393"/>
      <c r="AF225" s="428" t="s">
        <v>1152</v>
      </c>
    </row>
    <row r="226" spans="1:32" ht="118.5" customHeight="1">
      <c r="A226" s="412">
        <v>45</v>
      </c>
      <c r="B226" s="33" t="s">
        <v>718</v>
      </c>
      <c r="C226" s="33" t="s">
        <v>1203</v>
      </c>
      <c r="D226" s="214" t="s">
        <v>1218</v>
      </c>
      <c r="E226" s="39" t="s">
        <v>1205</v>
      </c>
      <c r="F226" s="214" t="s">
        <v>940</v>
      </c>
      <c r="G226" s="393"/>
      <c r="H226" s="393"/>
      <c r="I226" s="393"/>
      <c r="J226" s="393"/>
      <c r="K226" s="393"/>
      <c r="L226" s="393"/>
      <c r="M226" s="393"/>
      <c r="N226" s="393"/>
      <c r="O226" s="393"/>
      <c r="P226" s="393"/>
      <c r="Q226" s="393"/>
      <c r="R226" s="393"/>
      <c r="S226" s="393"/>
      <c r="T226" s="393"/>
      <c r="U226" s="393"/>
      <c r="V226" s="393"/>
      <c r="W226" s="393"/>
      <c r="X226" s="412" t="s">
        <v>222</v>
      </c>
      <c r="Y226" s="412" t="s">
        <v>206</v>
      </c>
      <c r="Z226" s="399">
        <v>50000</v>
      </c>
      <c r="AA226" s="393"/>
      <c r="AB226" s="393"/>
      <c r="AC226" s="399"/>
      <c r="AD226" s="214" t="s">
        <v>941</v>
      </c>
      <c r="AE226" s="393"/>
      <c r="AF226" s="428" t="s">
        <v>1152</v>
      </c>
    </row>
    <row r="227" spans="1:32" ht="150">
      <c r="A227" s="412">
        <v>46</v>
      </c>
      <c r="B227" s="33" t="s">
        <v>718</v>
      </c>
      <c r="C227" s="33" t="s">
        <v>1203</v>
      </c>
      <c r="D227" s="214" t="s">
        <v>1219</v>
      </c>
      <c r="E227" s="39" t="s">
        <v>1205</v>
      </c>
      <c r="F227" s="214" t="s">
        <v>940</v>
      </c>
      <c r="G227" s="393"/>
      <c r="H227" s="393"/>
      <c r="I227" s="393"/>
      <c r="J227" s="393"/>
      <c r="K227" s="393"/>
      <c r="L227" s="393"/>
      <c r="M227" s="393"/>
      <c r="N227" s="393"/>
      <c r="O227" s="393"/>
      <c r="P227" s="393"/>
      <c r="Q227" s="393"/>
      <c r="R227" s="393"/>
      <c r="S227" s="393"/>
      <c r="T227" s="393"/>
      <c r="U227" s="393"/>
      <c r="V227" s="393"/>
      <c r="W227" s="393"/>
      <c r="X227" s="412" t="s">
        <v>222</v>
      </c>
      <c r="Y227" s="412" t="s">
        <v>206</v>
      </c>
      <c r="Z227" s="399">
        <v>130000</v>
      </c>
      <c r="AA227" s="393"/>
      <c r="AB227" s="393"/>
      <c r="AC227" s="399"/>
      <c r="AD227" s="214" t="s">
        <v>941</v>
      </c>
      <c r="AE227" s="393"/>
      <c r="AF227" s="428" t="s">
        <v>1220</v>
      </c>
    </row>
    <row r="228" spans="1:32" ht="150">
      <c r="A228" s="412">
        <v>47</v>
      </c>
      <c r="B228" s="33" t="s">
        <v>718</v>
      </c>
      <c r="C228" s="33" t="s">
        <v>1203</v>
      </c>
      <c r="D228" s="214" t="s">
        <v>1221</v>
      </c>
      <c r="E228" s="39" t="s">
        <v>1205</v>
      </c>
      <c r="F228" s="214" t="s">
        <v>940</v>
      </c>
      <c r="G228" s="393"/>
      <c r="H228" s="393"/>
      <c r="I228" s="393"/>
      <c r="J228" s="393"/>
      <c r="K228" s="393"/>
      <c r="L228" s="393"/>
      <c r="M228" s="393"/>
      <c r="N228" s="393"/>
      <c r="O228" s="393"/>
      <c r="P228" s="393"/>
      <c r="Q228" s="393"/>
      <c r="R228" s="393"/>
      <c r="S228" s="393"/>
      <c r="T228" s="393"/>
      <c r="U228" s="393"/>
      <c r="V228" s="393"/>
      <c r="W228" s="393"/>
      <c r="X228" s="412" t="s">
        <v>222</v>
      </c>
      <c r="Y228" s="412" t="s">
        <v>206</v>
      </c>
      <c r="Z228" s="399">
        <v>130000</v>
      </c>
      <c r="AA228" s="393"/>
      <c r="AB228" s="393"/>
      <c r="AC228" s="399"/>
      <c r="AD228" s="214" t="s">
        <v>941</v>
      </c>
      <c r="AE228" s="393"/>
      <c r="AF228" s="428" t="s">
        <v>1212</v>
      </c>
    </row>
    <row r="229" spans="1:32" ht="150">
      <c r="A229" s="412">
        <v>48</v>
      </c>
      <c r="B229" s="33" t="s">
        <v>718</v>
      </c>
      <c r="C229" s="33" t="s">
        <v>1203</v>
      </c>
      <c r="D229" s="214" t="s">
        <v>1222</v>
      </c>
      <c r="E229" s="39" t="s">
        <v>1205</v>
      </c>
      <c r="F229" s="214" t="s">
        <v>940</v>
      </c>
      <c r="G229" s="393"/>
      <c r="H229" s="393"/>
      <c r="I229" s="393"/>
      <c r="J229" s="393"/>
      <c r="K229" s="393"/>
      <c r="L229" s="393"/>
      <c r="M229" s="393"/>
      <c r="N229" s="393"/>
      <c r="O229" s="393"/>
      <c r="P229" s="393"/>
      <c r="Q229" s="393"/>
      <c r="R229" s="393"/>
      <c r="S229" s="393"/>
      <c r="T229" s="393"/>
      <c r="U229" s="393"/>
      <c r="V229" s="393"/>
      <c r="W229" s="393"/>
      <c r="X229" s="412" t="s">
        <v>222</v>
      </c>
      <c r="Y229" s="412" t="s">
        <v>206</v>
      </c>
      <c r="Z229" s="399">
        <v>140000</v>
      </c>
      <c r="AA229" s="393"/>
      <c r="AB229" s="393"/>
      <c r="AC229" s="399"/>
      <c r="AD229" s="214" t="s">
        <v>941</v>
      </c>
      <c r="AE229" s="393"/>
      <c r="AF229" s="428" t="s">
        <v>1208</v>
      </c>
    </row>
    <row r="230" spans="1:32" ht="150">
      <c r="A230" s="412">
        <v>49</v>
      </c>
      <c r="B230" s="33" t="s">
        <v>718</v>
      </c>
      <c r="C230" s="33" t="s">
        <v>1203</v>
      </c>
      <c r="D230" s="214" t="s">
        <v>1223</v>
      </c>
      <c r="E230" s="39" t="s">
        <v>1205</v>
      </c>
      <c r="F230" s="214" t="s">
        <v>940</v>
      </c>
      <c r="G230" s="393"/>
      <c r="H230" s="393"/>
      <c r="I230" s="393"/>
      <c r="J230" s="393"/>
      <c r="K230" s="393"/>
      <c r="L230" s="393"/>
      <c r="M230" s="393"/>
      <c r="N230" s="393"/>
      <c r="O230" s="393"/>
      <c r="P230" s="393"/>
      <c r="Q230" s="393"/>
      <c r="R230" s="393"/>
      <c r="S230" s="393"/>
      <c r="T230" s="393"/>
      <c r="U230" s="393"/>
      <c r="V230" s="393"/>
      <c r="W230" s="393"/>
      <c r="X230" s="412" t="s">
        <v>222</v>
      </c>
      <c r="Y230" s="412" t="s">
        <v>206</v>
      </c>
      <c r="Z230" s="399">
        <v>130000</v>
      </c>
      <c r="AA230" s="393"/>
      <c r="AB230" s="393"/>
      <c r="AC230" s="399"/>
      <c r="AD230" s="214" t="s">
        <v>941</v>
      </c>
      <c r="AE230" s="393"/>
      <c r="AF230" s="428" t="s">
        <v>1152</v>
      </c>
    </row>
    <row r="231" spans="1:32" ht="150">
      <c r="A231" s="412">
        <v>50</v>
      </c>
      <c r="B231" s="33" t="s">
        <v>718</v>
      </c>
      <c r="C231" s="33" t="s">
        <v>1203</v>
      </c>
      <c r="D231" s="214" t="s">
        <v>1224</v>
      </c>
      <c r="E231" s="39" t="s">
        <v>1205</v>
      </c>
      <c r="F231" s="214" t="s">
        <v>940</v>
      </c>
      <c r="G231" s="393"/>
      <c r="H231" s="393"/>
      <c r="I231" s="393"/>
      <c r="J231" s="393"/>
      <c r="K231" s="393"/>
      <c r="L231" s="393"/>
      <c r="M231" s="393"/>
      <c r="N231" s="393"/>
      <c r="O231" s="393"/>
      <c r="P231" s="393"/>
      <c r="Q231" s="393"/>
      <c r="R231" s="393"/>
      <c r="S231" s="393"/>
      <c r="T231" s="393"/>
      <c r="U231" s="393"/>
      <c r="V231" s="393"/>
      <c r="W231" s="393"/>
      <c r="X231" s="412" t="s">
        <v>222</v>
      </c>
      <c r="Y231" s="412" t="s">
        <v>206</v>
      </c>
      <c r="Z231" s="399">
        <v>100000</v>
      </c>
      <c r="AA231" s="393"/>
      <c r="AB231" s="393"/>
      <c r="AC231" s="399"/>
      <c r="AD231" s="214" t="s">
        <v>941</v>
      </c>
      <c r="AE231" s="393"/>
      <c r="AF231" s="428" t="s">
        <v>1225</v>
      </c>
    </row>
    <row r="232" spans="1:32" ht="39" customHeight="1">
      <c r="A232" s="415"/>
      <c r="B232" s="111"/>
      <c r="C232" s="111"/>
      <c r="D232" s="440"/>
      <c r="E232" s="441"/>
      <c r="F232" s="442"/>
      <c r="G232" s="443"/>
      <c r="H232" s="443"/>
      <c r="I232" s="443"/>
      <c r="J232" s="443"/>
      <c r="K232" s="443"/>
      <c r="L232" s="443"/>
      <c r="M232" s="443"/>
      <c r="N232" s="410"/>
      <c r="O232" s="443"/>
      <c r="P232" s="443"/>
      <c r="Q232" s="443"/>
      <c r="R232" s="443"/>
      <c r="S232" s="443"/>
      <c r="T232" s="443"/>
      <c r="U232" s="443"/>
      <c r="V232" s="443"/>
      <c r="W232" s="410"/>
      <c r="X232" s="416"/>
      <c r="Y232" s="416"/>
      <c r="Z232" s="444">
        <f>SUM(Z182:Z231)</f>
        <v>7941000</v>
      </c>
      <c r="AA232" s="416">
        <f t="shared" ref="AA232:AF232" si="3">SUM(AA182:AA231)</f>
        <v>0</v>
      </c>
      <c r="AB232" s="416">
        <f t="shared" si="3"/>
        <v>0</v>
      </c>
      <c r="AC232" s="444">
        <f t="shared" si="3"/>
        <v>4100000</v>
      </c>
      <c r="AD232" s="444">
        <f t="shared" si="3"/>
        <v>0</v>
      </c>
      <c r="AE232" s="444">
        <f t="shared" si="3"/>
        <v>0</v>
      </c>
      <c r="AF232" s="444">
        <f t="shared" si="3"/>
        <v>0</v>
      </c>
    </row>
    <row r="233" spans="1:32" ht="90">
      <c r="A233" s="445">
        <v>1</v>
      </c>
      <c r="B233" s="446" t="s">
        <v>718</v>
      </c>
      <c r="C233" s="446" t="s">
        <v>1203</v>
      </c>
      <c r="D233" s="447" t="s">
        <v>1226</v>
      </c>
      <c r="E233" s="446" t="s">
        <v>939</v>
      </c>
      <c r="F233" s="446" t="s">
        <v>940</v>
      </c>
      <c r="G233" s="448">
        <v>1901858</v>
      </c>
      <c r="H233" s="448">
        <v>100098</v>
      </c>
      <c r="I233" s="448">
        <f>G233+H233</f>
        <v>2001956</v>
      </c>
      <c r="J233" s="448"/>
      <c r="K233" s="448"/>
      <c r="L233" s="448" t="s">
        <v>50</v>
      </c>
      <c r="M233" s="448" t="s">
        <v>51</v>
      </c>
      <c r="N233" s="449">
        <v>2001956</v>
      </c>
      <c r="O233" s="450"/>
      <c r="P233" s="450"/>
      <c r="Q233" s="450"/>
      <c r="R233" s="450"/>
      <c r="S233" s="450"/>
      <c r="T233" s="450"/>
      <c r="U233" s="450"/>
      <c r="V233" s="450"/>
      <c r="W233" s="451"/>
      <c r="X233" s="450"/>
      <c r="Y233" s="450"/>
      <c r="Z233" s="448"/>
      <c r="AA233" s="445" t="s">
        <v>222</v>
      </c>
      <c r="AB233" s="445" t="s">
        <v>206</v>
      </c>
      <c r="AC233" s="451">
        <v>110000</v>
      </c>
      <c r="AD233" s="448" t="s">
        <v>941</v>
      </c>
      <c r="AE233" s="448"/>
      <c r="AF233" s="452" t="s">
        <v>1227</v>
      </c>
    </row>
    <row r="234" spans="1:32" ht="150">
      <c r="A234" s="445">
        <v>2</v>
      </c>
      <c r="B234" s="446" t="s">
        <v>718</v>
      </c>
      <c r="C234" s="446" t="s">
        <v>1203</v>
      </c>
      <c r="D234" s="447" t="s">
        <v>1228</v>
      </c>
      <c r="E234" s="453" t="s">
        <v>1205</v>
      </c>
      <c r="F234" s="446" t="s">
        <v>940</v>
      </c>
      <c r="G234" s="454"/>
      <c r="H234" s="454"/>
      <c r="I234" s="454"/>
      <c r="J234" s="454"/>
      <c r="K234" s="454"/>
      <c r="L234" s="454"/>
      <c r="M234" s="454"/>
      <c r="N234" s="454"/>
      <c r="O234" s="454"/>
      <c r="P234" s="454"/>
      <c r="Q234" s="454"/>
      <c r="R234" s="454"/>
      <c r="S234" s="454"/>
      <c r="T234" s="454"/>
      <c r="U234" s="454"/>
      <c r="V234" s="454"/>
      <c r="W234" s="454"/>
      <c r="X234" s="454"/>
      <c r="Y234" s="454"/>
      <c r="Z234" s="454"/>
      <c r="AA234" s="445" t="s">
        <v>222</v>
      </c>
      <c r="AB234" s="445" t="s">
        <v>206</v>
      </c>
      <c r="AC234" s="451">
        <v>140000</v>
      </c>
      <c r="AD234" s="448" t="s">
        <v>941</v>
      </c>
      <c r="AE234" s="454"/>
      <c r="AF234" s="452" t="s">
        <v>1227</v>
      </c>
    </row>
    <row r="235" spans="1:32" ht="105">
      <c r="A235" s="445">
        <v>3</v>
      </c>
      <c r="B235" s="446" t="s">
        <v>718</v>
      </c>
      <c r="C235" s="455" t="s">
        <v>937</v>
      </c>
      <c r="D235" s="456" t="s">
        <v>1229</v>
      </c>
      <c r="E235" s="446" t="s">
        <v>986</v>
      </c>
      <c r="F235" s="446" t="s">
        <v>940</v>
      </c>
      <c r="G235" s="454"/>
      <c r="H235" s="454"/>
      <c r="I235" s="454"/>
      <c r="J235" s="454"/>
      <c r="K235" s="454"/>
      <c r="L235" s="454"/>
      <c r="M235" s="454"/>
      <c r="N235" s="454"/>
      <c r="O235" s="454"/>
      <c r="P235" s="454"/>
      <c r="Q235" s="454"/>
      <c r="R235" s="454"/>
      <c r="S235" s="454"/>
      <c r="T235" s="454"/>
      <c r="U235" s="454"/>
      <c r="V235" s="454"/>
      <c r="W235" s="454"/>
      <c r="X235" s="454"/>
      <c r="Y235" s="454"/>
      <c r="Z235" s="454"/>
      <c r="AA235" s="445" t="s">
        <v>222</v>
      </c>
      <c r="AB235" s="445" t="s">
        <v>206</v>
      </c>
      <c r="AC235" s="451">
        <v>460000</v>
      </c>
      <c r="AD235" s="448" t="s">
        <v>941</v>
      </c>
      <c r="AE235" s="454"/>
      <c r="AF235" s="448" t="s">
        <v>1230</v>
      </c>
    </row>
    <row r="236" spans="1:32" ht="105">
      <c r="A236" s="445">
        <v>4</v>
      </c>
      <c r="B236" s="446" t="s">
        <v>718</v>
      </c>
      <c r="C236" s="455" t="s">
        <v>937</v>
      </c>
      <c r="D236" s="456" t="s">
        <v>1231</v>
      </c>
      <c r="E236" s="446" t="s">
        <v>986</v>
      </c>
      <c r="F236" s="446" t="s">
        <v>940</v>
      </c>
      <c r="G236" s="454"/>
      <c r="H236" s="454"/>
      <c r="I236" s="454"/>
      <c r="J236" s="454"/>
      <c r="K236" s="454"/>
      <c r="L236" s="454"/>
      <c r="M236" s="454"/>
      <c r="N236" s="454"/>
      <c r="O236" s="454"/>
      <c r="P236" s="454"/>
      <c r="Q236" s="454"/>
      <c r="R236" s="454"/>
      <c r="S236" s="454"/>
      <c r="T236" s="454"/>
      <c r="U236" s="454"/>
      <c r="V236" s="454"/>
      <c r="W236" s="454"/>
      <c r="X236" s="454"/>
      <c r="Y236" s="454"/>
      <c r="Z236" s="454"/>
      <c r="AA236" s="445" t="s">
        <v>222</v>
      </c>
      <c r="AB236" s="445" t="s">
        <v>206</v>
      </c>
      <c r="AC236" s="451">
        <v>210000</v>
      </c>
      <c r="AD236" s="448" t="s">
        <v>941</v>
      </c>
      <c r="AE236" s="454"/>
      <c r="AF236" s="448" t="s">
        <v>1230</v>
      </c>
    </row>
    <row r="237" spans="1:32" ht="105">
      <c r="A237" s="445">
        <v>5</v>
      </c>
      <c r="B237" s="446" t="s">
        <v>718</v>
      </c>
      <c r="C237" s="455" t="s">
        <v>937</v>
      </c>
      <c r="D237" s="457" t="s">
        <v>1232</v>
      </c>
      <c r="E237" s="446" t="s">
        <v>986</v>
      </c>
      <c r="F237" s="446" t="s">
        <v>940</v>
      </c>
      <c r="G237" s="454"/>
      <c r="H237" s="454"/>
      <c r="I237" s="454"/>
      <c r="J237" s="454"/>
      <c r="K237" s="454"/>
      <c r="L237" s="454"/>
      <c r="M237" s="454"/>
      <c r="N237" s="454"/>
      <c r="O237" s="454"/>
      <c r="P237" s="454"/>
      <c r="Q237" s="454"/>
      <c r="R237" s="454"/>
      <c r="S237" s="454"/>
      <c r="T237" s="454"/>
      <c r="U237" s="454"/>
      <c r="V237" s="454"/>
      <c r="W237" s="454"/>
      <c r="X237" s="454"/>
      <c r="Y237" s="454"/>
      <c r="Z237" s="454"/>
      <c r="AA237" s="445" t="s">
        <v>222</v>
      </c>
      <c r="AB237" s="445" t="s">
        <v>206</v>
      </c>
      <c r="AC237" s="451">
        <v>240000</v>
      </c>
      <c r="AD237" s="448" t="s">
        <v>941</v>
      </c>
      <c r="AE237" s="454"/>
      <c r="AF237" s="448" t="s">
        <v>1230</v>
      </c>
    </row>
    <row r="238" spans="1:32" ht="105">
      <c r="A238" s="445">
        <v>6</v>
      </c>
      <c r="B238" s="446" t="s">
        <v>718</v>
      </c>
      <c r="C238" s="455" t="s">
        <v>937</v>
      </c>
      <c r="D238" s="457" t="s">
        <v>1233</v>
      </c>
      <c r="E238" s="446" t="s">
        <v>986</v>
      </c>
      <c r="F238" s="446" t="s">
        <v>940</v>
      </c>
      <c r="G238" s="454"/>
      <c r="H238" s="454"/>
      <c r="I238" s="454"/>
      <c r="J238" s="454"/>
      <c r="K238" s="454"/>
      <c r="L238" s="454"/>
      <c r="M238" s="454"/>
      <c r="N238" s="454"/>
      <c r="O238" s="454"/>
      <c r="P238" s="454"/>
      <c r="Q238" s="454"/>
      <c r="R238" s="454"/>
      <c r="S238" s="454"/>
      <c r="T238" s="454"/>
      <c r="U238" s="454"/>
      <c r="V238" s="454"/>
      <c r="W238" s="454"/>
      <c r="X238" s="454"/>
      <c r="Y238" s="454"/>
      <c r="Z238" s="454"/>
      <c r="AA238" s="445" t="s">
        <v>222</v>
      </c>
      <c r="AB238" s="445" t="s">
        <v>206</v>
      </c>
      <c r="AC238" s="451">
        <v>120000</v>
      </c>
      <c r="AD238" s="448" t="s">
        <v>941</v>
      </c>
      <c r="AE238" s="454"/>
      <c r="AF238" s="448" t="s">
        <v>1230</v>
      </c>
    </row>
    <row r="239" spans="1:32" ht="105">
      <c r="A239" s="445">
        <v>7</v>
      </c>
      <c r="B239" s="446" t="s">
        <v>718</v>
      </c>
      <c r="C239" s="455" t="s">
        <v>937</v>
      </c>
      <c r="D239" s="456" t="s">
        <v>1234</v>
      </c>
      <c r="E239" s="446" t="s">
        <v>986</v>
      </c>
      <c r="F239" s="446" t="s">
        <v>940</v>
      </c>
      <c r="G239" s="454"/>
      <c r="H239" s="454"/>
      <c r="I239" s="454"/>
      <c r="J239" s="454"/>
      <c r="K239" s="454"/>
      <c r="L239" s="454"/>
      <c r="M239" s="454"/>
      <c r="N239" s="454"/>
      <c r="O239" s="454"/>
      <c r="P239" s="454"/>
      <c r="Q239" s="454"/>
      <c r="R239" s="454"/>
      <c r="S239" s="454"/>
      <c r="T239" s="454"/>
      <c r="U239" s="454"/>
      <c r="V239" s="454"/>
      <c r="W239" s="454"/>
      <c r="X239" s="454"/>
      <c r="Y239" s="454"/>
      <c r="Z239" s="454"/>
      <c r="AA239" s="445" t="s">
        <v>222</v>
      </c>
      <c r="AB239" s="445" t="s">
        <v>206</v>
      </c>
      <c r="AC239" s="451">
        <v>100000</v>
      </c>
      <c r="AD239" s="448" t="s">
        <v>941</v>
      </c>
      <c r="AE239" s="454"/>
      <c r="AF239" s="448" t="s">
        <v>1230</v>
      </c>
    </row>
    <row r="240" spans="1:32" ht="105">
      <c r="A240" s="445">
        <v>8</v>
      </c>
      <c r="B240" s="446" t="s">
        <v>718</v>
      </c>
      <c r="C240" s="455" t="s">
        <v>937</v>
      </c>
      <c r="D240" s="456" t="s">
        <v>1235</v>
      </c>
      <c r="E240" s="446" t="s">
        <v>986</v>
      </c>
      <c r="F240" s="446" t="s">
        <v>940</v>
      </c>
      <c r="G240" s="454"/>
      <c r="H240" s="454"/>
      <c r="I240" s="454"/>
      <c r="J240" s="454"/>
      <c r="K240" s="454"/>
      <c r="L240" s="454"/>
      <c r="M240" s="454"/>
      <c r="N240" s="454"/>
      <c r="O240" s="454"/>
      <c r="P240" s="454"/>
      <c r="Q240" s="454"/>
      <c r="R240" s="454"/>
      <c r="S240" s="454"/>
      <c r="T240" s="454"/>
      <c r="U240" s="454"/>
      <c r="V240" s="454"/>
      <c r="W240" s="454"/>
      <c r="X240" s="454"/>
      <c r="Y240" s="454"/>
      <c r="Z240" s="454"/>
      <c r="AA240" s="445" t="s">
        <v>222</v>
      </c>
      <c r="AB240" s="445" t="s">
        <v>206</v>
      </c>
      <c r="AC240" s="451">
        <v>240000</v>
      </c>
      <c r="AD240" s="448" t="s">
        <v>941</v>
      </c>
      <c r="AE240" s="454"/>
      <c r="AF240" s="448" t="s">
        <v>1230</v>
      </c>
    </row>
    <row r="241" spans="1:32" ht="105">
      <c r="A241" s="445">
        <v>9</v>
      </c>
      <c r="B241" s="446" t="s">
        <v>718</v>
      </c>
      <c r="C241" s="455" t="s">
        <v>937</v>
      </c>
      <c r="D241" s="456" t="s">
        <v>1236</v>
      </c>
      <c r="E241" s="446" t="s">
        <v>986</v>
      </c>
      <c r="F241" s="446" t="s">
        <v>940</v>
      </c>
      <c r="G241" s="454"/>
      <c r="H241" s="454"/>
      <c r="I241" s="454"/>
      <c r="J241" s="454"/>
      <c r="K241" s="454"/>
      <c r="L241" s="454"/>
      <c r="M241" s="454"/>
      <c r="N241" s="454"/>
      <c r="O241" s="454"/>
      <c r="P241" s="454"/>
      <c r="Q241" s="454"/>
      <c r="R241" s="454"/>
      <c r="S241" s="454"/>
      <c r="T241" s="454"/>
      <c r="U241" s="454"/>
      <c r="V241" s="454"/>
      <c r="W241" s="454"/>
      <c r="X241" s="454"/>
      <c r="Y241" s="454"/>
      <c r="Z241" s="454"/>
      <c r="AA241" s="445" t="s">
        <v>222</v>
      </c>
      <c r="AB241" s="445" t="s">
        <v>206</v>
      </c>
      <c r="AC241" s="451">
        <v>85000</v>
      </c>
      <c r="AD241" s="448" t="s">
        <v>941</v>
      </c>
      <c r="AE241" s="454"/>
      <c r="AF241" s="448" t="s">
        <v>1230</v>
      </c>
    </row>
    <row r="242" spans="1:32" ht="105">
      <c r="A242" s="445">
        <v>10</v>
      </c>
      <c r="B242" s="446" t="s">
        <v>718</v>
      </c>
      <c r="C242" s="455" t="s">
        <v>937</v>
      </c>
      <c r="D242" s="456" t="s">
        <v>1237</v>
      </c>
      <c r="E242" s="446" t="s">
        <v>986</v>
      </c>
      <c r="F242" s="446" t="s">
        <v>940</v>
      </c>
      <c r="G242" s="454"/>
      <c r="H242" s="454"/>
      <c r="I242" s="454"/>
      <c r="J242" s="454"/>
      <c r="K242" s="454"/>
      <c r="L242" s="454"/>
      <c r="M242" s="454"/>
      <c r="N242" s="454"/>
      <c r="O242" s="454"/>
      <c r="P242" s="454"/>
      <c r="Q242" s="454"/>
      <c r="R242" s="454"/>
      <c r="S242" s="454"/>
      <c r="T242" s="454"/>
      <c r="U242" s="454"/>
      <c r="V242" s="454"/>
      <c r="W242" s="454"/>
      <c r="X242" s="454"/>
      <c r="Y242" s="454"/>
      <c r="Z242" s="454"/>
      <c r="AA242" s="445" t="s">
        <v>222</v>
      </c>
      <c r="AB242" s="445" t="s">
        <v>206</v>
      </c>
      <c r="AC242" s="451">
        <v>75000</v>
      </c>
      <c r="AD242" s="448" t="s">
        <v>941</v>
      </c>
      <c r="AE242" s="454"/>
      <c r="AF242" s="448" t="s">
        <v>1230</v>
      </c>
    </row>
    <row r="243" spans="1:32" ht="105">
      <c r="A243" s="445">
        <v>11</v>
      </c>
      <c r="B243" s="446" t="s">
        <v>718</v>
      </c>
      <c r="C243" s="455" t="s">
        <v>937</v>
      </c>
      <c r="D243" s="456" t="s">
        <v>1238</v>
      </c>
      <c r="E243" s="446" t="s">
        <v>986</v>
      </c>
      <c r="F243" s="446" t="s">
        <v>940</v>
      </c>
      <c r="G243" s="454"/>
      <c r="H243" s="454"/>
      <c r="I243" s="454"/>
      <c r="J243" s="454"/>
      <c r="K243" s="454"/>
      <c r="L243" s="454"/>
      <c r="M243" s="454"/>
      <c r="N243" s="454"/>
      <c r="O243" s="454"/>
      <c r="P243" s="454"/>
      <c r="Q243" s="454"/>
      <c r="R243" s="454"/>
      <c r="S243" s="454"/>
      <c r="T243" s="454"/>
      <c r="U243" s="454"/>
      <c r="V243" s="454"/>
      <c r="W243" s="454"/>
      <c r="X243" s="454"/>
      <c r="Y243" s="454"/>
      <c r="Z243" s="454"/>
      <c r="AA243" s="445" t="s">
        <v>222</v>
      </c>
      <c r="AB243" s="445" t="s">
        <v>206</v>
      </c>
      <c r="AC243" s="451">
        <v>600000</v>
      </c>
      <c r="AD243" s="448" t="s">
        <v>941</v>
      </c>
      <c r="AE243" s="454"/>
      <c r="AF243" s="448" t="s">
        <v>1230</v>
      </c>
    </row>
    <row r="244" spans="1:32" ht="105">
      <c r="A244" s="445">
        <v>12</v>
      </c>
      <c r="B244" s="446" t="s">
        <v>718</v>
      </c>
      <c r="C244" s="455" t="s">
        <v>937</v>
      </c>
      <c r="D244" s="456" t="s">
        <v>1239</v>
      </c>
      <c r="E244" s="446" t="s">
        <v>986</v>
      </c>
      <c r="F244" s="446" t="s">
        <v>940</v>
      </c>
      <c r="G244" s="454"/>
      <c r="H244" s="454"/>
      <c r="I244" s="454"/>
      <c r="J244" s="454"/>
      <c r="K244" s="454"/>
      <c r="L244" s="454"/>
      <c r="M244" s="454"/>
      <c r="N244" s="454"/>
      <c r="O244" s="454"/>
      <c r="P244" s="454"/>
      <c r="Q244" s="454"/>
      <c r="R244" s="454"/>
      <c r="S244" s="454"/>
      <c r="T244" s="454"/>
      <c r="U244" s="454"/>
      <c r="V244" s="454"/>
      <c r="W244" s="454"/>
      <c r="X244" s="454"/>
      <c r="Y244" s="454"/>
      <c r="Z244" s="454"/>
      <c r="AA244" s="445" t="s">
        <v>222</v>
      </c>
      <c r="AB244" s="445" t="s">
        <v>206</v>
      </c>
      <c r="AC244" s="451">
        <v>470000</v>
      </c>
      <c r="AD244" s="448" t="s">
        <v>941</v>
      </c>
      <c r="AE244" s="454"/>
      <c r="AF244" s="448" t="s">
        <v>1230</v>
      </c>
    </row>
    <row r="245" spans="1:32" ht="105">
      <c r="A245" s="445">
        <v>13</v>
      </c>
      <c r="B245" s="446" t="s">
        <v>718</v>
      </c>
      <c r="C245" s="455" t="s">
        <v>937</v>
      </c>
      <c r="D245" s="456" t="s">
        <v>1240</v>
      </c>
      <c r="E245" s="446" t="s">
        <v>986</v>
      </c>
      <c r="F245" s="446" t="s">
        <v>940</v>
      </c>
      <c r="G245" s="454"/>
      <c r="H245" s="454"/>
      <c r="I245" s="454"/>
      <c r="J245" s="454"/>
      <c r="K245" s="454"/>
      <c r="L245" s="454"/>
      <c r="M245" s="454"/>
      <c r="N245" s="454"/>
      <c r="O245" s="454"/>
      <c r="P245" s="454"/>
      <c r="Q245" s="454"/>
      <c r="R245" s="454"/>
      <c r="S245" s="454"/>
      <c r="T245" s="454"/>
      <c r="U245" s="454"/>
      <c r="V245" s="454"/>
      <c r="W245" s="454"/>
      <c r="X245" s="454"/>
      <c r="Y245" s="454"/>
      <c r="Z245" s="454"/>
      <c r="AA245" s="445" t="s">
        <v>222</v>
      </c>
      <c r="AB245" s="445" t="s">
        <v>206</v>
      </c>
      <c r="AC245" s="451">
        <v>60000</v>
      </c>
      <c r="AD245" s="448" t="s">
        <v>941</v>
      </c>
      <c r="AE245" s="454"/>
      <c r="AF245" s="448" t="s">
        <v>1241</v>
      </c>
    </row>
    <row r="246" spans="1:32" ht="105">
      <c r="A246" s="445">
        <v>14</v>
      </c>
      <c r="B246" s="446" t="s">
        <v>718</v>
      </c>
      <c r="C246" s="455" t="s">
        <v>937</v>
      </c>
      <c r="D246" s="456" t="s">
        <v>1242</v>
      </c>
      <c r="E246" s="446" t="s">
        <v>986</v>
      </c>
      <c r="F246" s="446" t="s">
        <v>940</v>
      </c>
      <c r="G246" s="454"/>
      <c r="H246" s="454"/>
      <c r="I246" s="454"/>
      <c r="J246" s="454"/>
      <c r="K246" s="454"/>
      <c r="L246" s="454"/>
      <c r="M246" s="454"/>
      <c r="N246" s="454"/>
      <c r="O246" s="454"/>
      <c r="P246" s="454"/>
      <c r="Q246" s="454"/>
      <c r="R246" s="454"/>
      <c r="S246" s="454"/>
      <c r="T246" s="454"/>
      <c r="U246" s="454"/>
      <c r="V246" s="454"/>
      <c r="W246" s="454"/>
      <c r="X246" s="454"/>
      <c r="Y246" s="454"/>
      <c r="Z246" s="454"/>
      <c r="AA246" s="445" t="s">
        <v>222</v>
      </c>
      <c r="AB246" s="445" t="s">
        <v>206</v>
      </c>
      <c r="AC246" s="451">
        <v>170000</v>
      </c>
      <c r="AD246" s="448" t="s">
        <v>941</v>
      </c>
      <c r="AE246" s="454"/>
      <c r="AF246" s="448" t="s">
        <v>1243</v>
      </c>
    </row>
    <row r="247" spans="1:32" ht="90">
      <c r="A247" s="445">
        <v>15</v>
      </c>
      <c r="B247" s="446" t="s">
        <v>718</v>
      </c>
      <c r="C247" s="455" t="s">
        <v>937</v>
      </c>
      <c r="D247" s="456" t="s">
        <v>1244</v>
      </c>
      <c r="E247" s="446" t="s">
        <v>958</v>
      </c>
      <c r="F247" s="446" t="s">
        <v>940</v>
      </c>
      <c r="G247" s="454"/>
      <c r="H247" s="454"/>
      <c r="I247" s="454"/>
      <c r="J247" s="454"/>
      <c r="K247" s="454"/>
      <c r="L247" s="454"/>
      <c r="M247" s="454"/>
      <c r="N247" s="454"/>
      <c r="O247" s="454"/>
      <c r="P247" s="454"/>
      <c r="Q247" s="454"/>
      <c r="R247" s="454"/>
      <c r="S247" s="454"/>
      <c r="T247" s="454"/>
      <c r="U247" s="454"/>
      <c r="V247" s="454"/>
      <c r="W247" s="454"/>
      <c r="X247" s="454"/>
      <c r="Y247" s="454"/>
      <c r="Z247" s="454"/>
      <c r="AA247" s="445" t="s">
        <v>222</v>
      </c>
      <c r="AB247" s="445" t="s">
        <v>206</v>
      </c>
      <c r="AC247" s="451">
        <v>65000</v>
      </c>
      <c r="AD247" s="448" t="s">
        <v>941</v>
      </c>
      <c r="AE247" s="454"/>
      <c r="AF247" s="452" t="s">
        <v>959</v>
      </c>
    </row>
    <row r="248" spans="1:32" ht="34.5" customHeight="1">
      <c r="A248" s="409"/>
      <c r="B248" s="410"/>
      <c r="C248" s="410"/>
      <c r="D248" s="410"/>
      <c r="E248" s="410"/>
      <c r="F248" s="410"/>
      <c r="G248" s="410"/>
      <c r="H248" s="410"/>
      <c r="I248" s="410"/>
      <c r="J248" s="410"/>
      <c r="K248" s="410"/>
      <c r="L248" s="410"/>
      <c r="M248" s="410"/>
      <c r="N248" s="410"/>
      <c r="O248" s="410"/>
      <c r="P248" s="410"/>
      <c r="Q248" s="410"/>
      <c r="R248" s="410"/>
      <c r="S248" s="410"/>
      <c r="T248" s="410"/>
      <c r="U248" s="410"/>
      <c r="V248" s="410"/>
      <c r="W248" s="410"/>
      <c r="X248" s="410"/>
      <c r="Y248" s="410"/>
      <c r="Z248" s="410"/>
      <c r="AA248" s="410"/>
      <c r="AB248" s="410"/>
      <c r="AC248" s="458">
        <f>SUM(AC233:AC247)</f>
        <v>3145000</v>
      </c>
      <c r="AD248" s="410"/>
      <c r="AE248" s="410"/>
      <c r="AF248" s="410"/>
    </row>
  </sheetData>
  <mergeCells count="24">
    <mergeCell ref="A6:AF6"/>
    <mergeCell ref="A109:F109"/>
    <mergeCell ref="A181:AF181"/>
    <mergeCell ref="AA2:AC3"/>
    <mergeCell ref="AD2:AD4"/>
    <mergeCell ref="AE2:AE4"/>
    <mergeCell ref="AF2:AF4"/>
    <mergeCell ref="G3:G4"/>
    <mergeCell ref="H3:H4"/>
    <mergeCell ref="I3:I4"/>
    <mergeCell ref="J3:J4"/>
    <mergeCell ref="K3:K4"/>
    <mergeCell ref="G2:K2"/>
    <mergeCell ref="L2:N3"/>
    <mergeCell ref="O2:Q3"/>
    <mergeCell ref="R2:T3"/>
    <mergeCell ref="U2:W3"/>
    <mergeCell ref="X2:Z3"/>
    <mergeCell ref="A2:A4"/>
    <mergeCell ref="B2:B4"/>
    <mergeCell ref="C2:C4"/>
    <mergeCell ref="D2:D4"/>
    <mergeCell ref="E2:E4"/>
    <mergeCell ref="F2: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53"/>
  <sheetViews>
    <sheetView workbookViewId="0">
      <selection activeCell="D9" sqref="D9"/>
    </sheetView>
  </sheetViews>
  <sheetFormatPr defaultColWidth="8.85546875" defaultRowHeight="15.75"/>
  <cols>
    <col min="1" max="1" width="12.140625" style="461" customWidth="1"/>
    <col min="2" max="2" width="19.7109375" style="461" customWidth="1"/>
    <col min="3" max="3" width="55.7109375" style="461" customWidth="1"/>
    <col min="4" max="4" width="35.140625" style="461" customWidth="1"/>
    <col min="5" max="5" width="64.5703125" style="461" customWidth="1"/>
    <col min="6" max="6" width="36" style="461" customWidth="1"/>
    <col min="7" max="7" width="25.42578125" style="461" customWidth="1"/>
    <col min="8" max="8" width="12.140625" style="461" customWidth="1"/>
    <col min="9" max="9" width="22.28515625" style="461" customWidth="1"/>
    <col min="10" max="10" width="8" style="461" customWidth="1"/>
    <col min="11" max="11" width="9.42578125" style="461" customWidth="1"/>
    <col min="12" max="12" width="10.5703125" style="461" customWidth="1"/>
    <col min="13" max="13" width="13.85546875" style="461" customWidth="1"/>
    <col min="14" max="14" width="17.85546875" style="461" customWidth="1"/>
    <col min="15" max="15" width="12" style="461" customWidth="1"/>
    <col min="16" max="16" width="13" style="461" customWidth="1"/>
    <col min="17" max="17" width="17.140625" style="461" customWidth="1"/>
    <col min="18" max="18" width="12.5703125" style="461" customWidth="1"/>
    <col min="19" max="19" width="15.140625" style="461" customWidth="1"/>
    <col min="20" max="20" width="15.5703125" style="461" customWidth="1"/>
    <col min="21" max="21" width="9.28515625" style="461" customWidth="1"/>
    <col min="22" max="25" width="14.42578125" style="461" customWidth="1"/>
    <col min="26" max="29" width="17" style="461" customWidth="1"/>
    <col min="30" max="30" width="13.7109375" style="461" customWidth="1"/>
    <col min="31" max="31" width="38.85546875" style="460" customWidth="1"/>
    <col min="32" max="71" width="8.85546875" style="460"/>
    <col min="72" max="16384" width="8.85546875" style="461"/>
  </cols>
  <sheetData>
    <row r="1" spans="1:71" ht="26.25">
      <c r="A1" s="876" t="s">
        <v>0</v>
      </c>
      <c r="B1" s="877"/>
      <c r="C1" s="877"/>
      <c r="D1" s="877"/>
      <c r="E1" s="877"/>
      <c r="F1" s="877"/>
      <c r="G1" s="877"/>
      <c r="H1" s="877"/>
      <c r="I1" s="877"/>
      <c r="J1" s="877"/>
      <c r="K1" s="877"/>
      <c r="L1" s="877"/>
      <c r="M1" s="877"/>
      <c r="N1" s="877"/>
      <c r="O1" s="877"/>
      <c r="P1" s="877"/>
      <c r="Q1" s="877"/>
      <c r="R1" s="877"/>
      <c r="S1" s="877"/>
      <c r="T1" s="877"/>
      <c r="U1" s="877"/>
      <c r="V1" s="877"/>
      <c r="W1" s="877"/>
      <c r="X1" s="877"/>
      <c r="Y1" s="877"/>
      <c r="Z1" s="877"/>
      <c r="AA1" s="877"/>
      <c r="AB1" s="877"/>
      <c r="AC1" s="877"/>
      <c r="AD1" s="877"/>
      <c r="AE1" s="878"/>
    </row>
    <row r="2" spans="1:71" ht="18" customHeight="1">
      <c r="A2" s="879" t="s">
        <v>1</v>
      </c>
      <c r="B2" s="872" t="s">
        <v>2</v>
      </c>
      <c r="C2" s="873" t="s">
        <v>3</v>
      </c>
      <c r="D2" s="872" t="s">
        <v>4</v>
      </c>
      <c r="E2" s="872" t="s">
        <v>5</v>
      </c>
      <c r="F2" s="872" t="s">
        <v>6</v>
      </c>
      <c r="G2" s="880" t="s">
        <v>7</v>
      </c>
      <c r="H2" s="880"/>
      <c r="I2" s="880"/>
      <c r="J2" s="880"/>
      <c r="K2" s="880"/>
      <c r="L2" s="881" t="s">
        <v>1245</v>
      </c>
      <c r="M2" s="882"/>
      <c r="N2" s="883"/>
      <c r="O2" s="881" t="s">
        <v>1246</v>
      </c>
      <c r="P2" s="882"/>
      <c r="Q2" s="883"/>
      <c r="R2" s="881" t="s">
        <v>1247</v>
      </c>
      <c r="S2" s="882"/>
      <c r="T2" s="883"/>
      <c r="U2" s="881" t="s">
        <v>1248</v>
      </c>
      <c r="V2" s="882"/>
      <c r="W2" s="883"/>
      <c r="X2" s="881" t="s">
        <v>1249</v>
      </c>
      <c r="Y2" s="882"/>
      <c r="Z2" s="883"/>
      <c r="AA2" s="881" t="s">
        <v>1250</v>
      </c>
      <c r="AB2" s="882"/>
      <c r="AC2" s="883"/>
      <c r="AD2" s="872" t="s">
        <v>14</v>
      </c>
      <c r="AE2" s="873" t="s">
        <v>15</v>
      </c>
    </row>
    <row r="3" spans="1:71" ht="15.75" customHeight="1">
      <c r="A3" s="879"/>
      <c r="B3" s="872"/>
      <c r="C3" s="874"/>
      <c r="D3" s="872"/>
      <c r="E3" s="872"/>
      <c r="F3" s="872"/>
      <c r="G3" s="890" t="s">
        <v>16</v>
      </c>
      <c r="H3" s="890" t="s">
        <v>17</v>
      </c>
      <c r="I3" s="873" t="s">
        <v>18</v>
      </c>
      <c r="J3" s="890" t="s">
        <v>19</v>
      </c>
      <c r="K3" s="890" t="s">
        <v>20</v>
      </c>
      <c r="L3" s="884"/>
      <c r="M3" s="885"/>
      <c r="N3" s="886"/>
      <c r="O3" s="884"/>
      <c r="P3" s="885"/>
      <c r="Q3" s="886"/>
      <c r="R3" s="884"/>
      <c r="S3" s="885"/>
      <c r="T3" s="886"/>
      <c r="U3" s="884"/>
      <c r="V3" s="885"/>
      <c r="W3" s="886"/>
      <c r="X3" s="884"/>
      <c r="Y3" s="885"/>
      <c r="Z3" s="886"/>
      <c r="AA3" s="884"/>
      <c r="AB3" s="885"/>
      <c r="AC3" s="886"/>
      <c r="AD3" s="872"/>
      <c r="AE3" s="874"/>
    </row>
    <row r="4" spans="1:71" ht="69">
      <c r="A4" s="879"/>
      <c r="B4" s="872"/>
      <c r="C4" s="875"/>
      <c r="D4" s="872"/>
      <c r="E4" s="872"/>
      <c r="F4" s="872"/>
      <c r="G4" s="890"/>
      <c r="H4" s="890"/>
      <c r="I4" s="875"/>
      <c r="J4" s="890"/>
      <c r="K4" s="890"/>
      <c r="L4" s="462" t="s">
        <v>26</v>
      </c>
      <c r="M4" s="462" t="s">
        <v>27</v>
      </c>
      <c r="N4" s="462" t="s">
        <v>28</v>
      </c>
      <c r="O4" s="462" t="s">
        <v>26</v>
      </c>
      <c r="P4" s="462" t="s">
        <v>27</v>
      </c>
      <c r="Q4" s="462" t="s">
        <v>28</v>
      </c>
      <c r="R4" s="462" t="s">
        <v>26</v>
      </c>
      <c r="S4" s="462" t="s">
        <v>27</v>
      </c>
      <c r="T4" s="462" t="s">
        <v>28</v>
      </c>
      <c r="U4" s="462" t="s">
        <v>26</v>
      </c>
      <c r="V4" s="462" t="s">
        <v>27</v>
      </c>
      <c r="W4" s="462" t="s">
        <v>28</v>
      </c>
      <c r="X4" s="462" t="s">
        <v>26</v>
      </c>
      <c r="Y4" s="462" t="s">
        <v>27</v>
      </c>
      <c r="Z4" s="462" t="s">
        <v>28</v>
      </c>
      <c r="AA4" s="462" t="s">
        <v>26</v>
      </c>
      <c r="AB4" s="462" t="s">
        <v>27</v>
      </c>
      <c r="AC4" s="462" t="s">
        <v>28</v>
      </c>
      <c r="AD4" s="872"/>
      <c r="AE4" s="875"/>
    </row>
    <row r="5" spans="1:71" ht="18">
      <c r="A5" s="463"/>
      <c r="B5" s="463">
        <v>1</v>
      </c>
      <c r="C5" s="463">
        <v>2</v>
      </c>
      <c r="D5" s="463">
        <v>3</v>
      </c>
      <c r="E5" s="463">
        <v>4</v>
      </c>
      <c r="F5" s="463">
        <v>5</v>
      </c>
      <c r="G5" s="463">
        <v>6.1</v>
      </c>
      <c r="H5" s="463">
        <v>6.2</v>
      </c>
      <c r="I5" s="463"/>
      <c r="J5" s="463">
        <v>6.3</v>
      </c>
      <c r="K5" s="463">
        <v>6.4</v>
      </c>
      <c r="L5" s="463"/>
      <c r="M5" s="463"/>
      <c r="N5" s="463"/>
      <c r="O5" s="463"/>
      <c r="P5" s="463"/>
      <c r="Q5" s="463"/>
      <c r="R5" s="463"/>
      <c r="S5" s="463"/>
      <c r="T5" s="463"/>
      <c r="U5" s="463"/>
      <c r="V5" s="463"/>
      <c r="W5" s="463"/>
      <c r="X5" s="463"/>
      <c r="Y5" s="463"/>
      <c r="Z5" s="463"/>
      <c r="AA5" s="463"/>
      <c r="AB5" s="463"/>
      <c r="AC5" s="463"/>
      <c r="AD5" s="463">
        <v>10</v>
      </c>
      <c r="AE5" s="464"/>
    </row>
    <row r="6" spans="1:71" s="468" customFormat="1" ht="21">
      <c r="A6" s="887" t="s">
        <v>1251</v>
      </c>
      <c r="B6" s="888"/>
      <c r="C6" s="888"/>
      <c r="D6" s="888"/>
      <c r="E6" s="888"/>
      <c r="F6" s="889"/>
      <c r="G6" s="465"/>
      <c r="H6" s="465"/>
      <c r="I6" s="465"/>
      <c r="J6" s="465"/>
      <c r="K6" s="465"/>
      <c r="L6" s="465"/>
      <c r="M6" s="465"/>
      <c r="N6" s="465"/>
      <c r="O6" s="465"/>
      <c r="P6" s="465"/>
      <c r="Q6" s="465"/>
      <c r="R6" s="465"/>
      <c r="S6" s="465"/>
      <c r="T6" s="465"/>
      <c r="U6" s="465"/>
      <c r="V6" s="465"/>
      <c r="W6" s="465"/>
      <c r="X6" s="465"/>
      <c r="Y6" s="465"/>
      <c r="Z6" s="465"/>
      <c r="AA6" s="465"/>
      <c r="AB6" s="465"/>
      <c r="AC6" s="465"/>
      <c r="AD6" s="465"/>
      <c r="AE6" s="466"/>
      <c r="AF6" s="467"/>
      <c r="AG6" s="467"/>
      <c r="AH6" s="467"/>
      <c r="AI6" s="467"/>
      <c r="AJ6" s="467"/>
      <c r="AK6" s="467"/>
      <c r="AL6" s="467"/>
      <c r="AM6" s="467"/>
      <c r="AN6" s="467"/>
      <c r="AO6" s="467"/>
      <c r="AP6" s="467"/>
      <c r="AQ6" s="467"/>
      <c r="AR6" s="467"/>
      <c r="AS6" s="467"/>
      <c r="AT6" s="467"/>
      <c r="AU6" s="467"/>
      <c r="AV6" s="467"/>
      <c r="AW6" s="467"/>
      <c r="AX6" s="467"/>
      <c r="AY6" s="467"/>
      <c r="AZ6" s="467"/>
      <c r="BA6" s="467"/>
      <c r="BB6" s="467"/>
      <c r="BC6" s="467"/>
      <c r="BD6" s="467"/>
      <c r="BE6" s="467"/>
      <c r="BF6" s="467"/>
      <c r="BG6" s="467"/>
      <c r="BH6" s="467"/>
      <c r="BI6" s="467"/>
      <c r="BJ6" s="467"/>
      <c r="BK6" s="467"/>
      <c r="BL6" s="467"/>
      <c r="BM6" s="467"/>
      <c r="BN6" s="467"/>
      <c r="BO6" s="467"/>
      <c r="BP6" s="467"/>
      <c r="BQ6" s="467"/>
      <c r="BR6" s="467"/>
      <c r="BS6" s="467"/>
    </row>
    <row r="7" spans="1:71" ht="180">
      <c r="A7" s="419">
        <v>1</v>
      </c>
      <c r="B7" s="469" t="s">
        <v>1252</v>
      </c>
      <c r="C7" s="470" t="s">
        <v>1253</v>
      </c>
      <c r="D7" s="471" t="s">
        <v>1254</v>
      </c>
      <c r="E7" s="419" t="s">
        <v>1255</v>
      </c>
      <c r="F7" s="419" t="s">
        <v>1256</v>
      </c>
      <c r="G7" s="472">
        <v>2000000</v>
      </c>
      <c r="H7" s="473"/>
      <c r="I7" s="472">
        <f>G7+H7</f>
        <v>2000000</v>
      </c>
      <c r="J7" s="474"/>
      <c r="K7" s="474"/>
      <c r="L7" s="472" t="s">
        <v>50</v>
      </c>
      <c r="M7" s="472" t="s">
        <v>51</v>
      </c>
      <c r="N7" s="472">
        <v>2000000</v>
      </c>
      <c r="O7" s="472"/>
      <c r="P7" s="472"/>
      <c r="Q7" s="475"/>
      <c r="R7" s="472"/>
      <c r="S7" s="472"/>
      <c r="T7" s="472"/>
      <c r="U7" s="472"/>
      <c r="V7" s="472"/>
      <c r="W7" s="472"/>
      <c r="X7" s="472"/>
      <c r="Y7" s="472"/>
      <c r="Z7" s="472"/>
      <c r="AA7" s="472"/>
      <c r="AB7" s="472"/>
      <c r="AC7" s="472"/>
      <c r="AD7" s="472"/>
      <c r="AE7" s="476" t="s">
        <v>58</v>
      </c>
    </row>
    <row r="8" spans="1:71" ht="180">
      <c r="A8" s="419">
        <v>2</v>
      </c>
      <c r="B8" s="469" t="s">
        <v>1252</v>
      </c>
      <c r="C8" s="470" t="s">
        <v>1253</v>
      </c>
      <c r="D8" s="471" t="s">
        <v>1257</v>
      </c>
      <c r="E8" s="419" t="s">
        <v>1255</v>
      </c>
      <c r="F8" s="419" t="s">
        <v>1256</v>
      </c>
      <c r="G8" s="472">
        <v>1182748</v>
      </c>
      <c r="H8" s="472"/>
      <c r="I8" s="472">
        <f t="shared" ref="I8:I10" si="0">G8+H8</f>
        <v>1182748</v>
      </c>
      <c r="J8" s="474"/>
      <c r="K8" s="474"/>
      <c r="L8" s="472" t="s">
        <v>50</v>
      </c>
      <c r="M8" s="472" t="s">
        <v>51</v>
      </c>
      <c r="N8" s="472">
        <v>1182748</v>
      </c>
      <c r="O8" s="472"/>
      <c r="P8" s="472"/>
      <c r="Q8" s="475"/>
      <c r="R8" s="472"/>
      <c r="S8" s="472"/>
      <c r="T8" s="472"/>
      <c r="U8" s="472"/>
      <c r="V8" s="472"/>
      <c r="W8" s="472"/>
      <c r="X8" s="472"/>
      <c r="Y8" s="472"/>
      <c r="Z8" s="472"/>
      <c r="AA8" s="472"/>
      <c r="AB8" s="472"/>
      <c r="AC8" s="472"/>
      <c r="AD8" s="472"/>
      <c r="AE8" s="476" t="s">
        <v>58</v>
      </c>
    </row>
    <row r="9" spans="1:71" ht="180">
      <c r="A9" s="419">
        <v>3</v>
      </c>
      <c r="B9" s="469" t="s">
        <v>1252</v>
      </c>
      <c r="C9" s="470" t="s">
        <v>1253</v>
      </c>
      <c r="D9" s="471" t="s">
        <v>1258</v>
      </c>
      <c r="E9" s="419" t="s">
        <v>1255</v>
      </c>
      <c r="F9" s="419" t="s">
        <v>1256</v>
      </c>
      <c r="G9" s="472">
        <v>3300000</v>
      </c>
      <c r="H9" s="472"/>
      <c r="I9" s="472">
        <f t="shared" si="0"/>
        <v>3300000</v>
      </c>
      <c r="J9" s="474"/>
      <c r="K9" s="474"/>
      <c r="L9" s="472" t="s">
        <v>50</v>
      </c>
      <c r="M9" s="472" t="s">
        <v>51</v>
      </c>
      <c r="N9" s="472">
        <v>3300000</v>
      </c>
      <c r="O9" s="472"/>
      <c r="P9" s="472"/>
      <c r="Q9" s="475"/>
      <c r="R9" s="472"/>
      <c r="S9" s="472"/>
      <c r="T9" s="472"/>
      <c r="U9" s="472"/>
      <c r="V9" s="472"/>
      <c r="W9" s="472"/>
      <c r="X9" s="472"/>
      <c r="Y9" s="472"/>
      <c r="Z9" s="472"/>
      <c r="AA9" s="472"/>
      <c r="AB9" s="472"/>
      <c r="AC9" s="472"/>
      <c r="AD9" s="472"/>
      <c r="AE9" s="476" t="s">
        <v>58</v>
      </c>
    </row>
    <row r="10" spans="1:71" ht="234">
      <c r="A10" s="419">
        <v>4</v>
      </c>
      <c r="B10" s="477" t="s">
        <v>1259</v>
      </c>
      <c r="C10" s="478" t="s">
        <v>1260</v>
      </c>
      <c r="D10" s="471" t="s">
        <v>1261</v>
      </c>
      <c r="E10" s="479" t="s">
        <v>1262</v>
      </c>
      <c r="F10" s="419" t="s">
        <v>1263</v>
      </c>
      <c r="G10" s="472">
        <v>350000</v>
      </c>
      <c r="H10" s="473"/>
      <c r="I10" s="472">
        <f t="shared" si="0"/>
        <v>350000</v>
      </c>
      <c r="J10" s="474"/>
      <c r="K10" s="474"/>
      <c r="L10" s="472" t="s">
        <v>50</v>
      </c>
      <c r="M10" s="472" t="s">
        <v>51</v>
      </c>
      <c r="N10" s="472">
        <v>350000</v>
      </c>
      <c r="O10" s="472"/>
      <c r="P10" s="472"/>
      <c r="Q10" s="475"/>
      <c r="R10" s="472"/>
      <c r="S10" s="472"/>
      <c r="T10" s="472"/>
      <c r="U10" s="472"/>
      <c r="V10" s="472"/>
      <c r="W10" s="472"/>
      <c r="X10" s="472"/>
      <c r="Y10" s="472"/>
      <c r="Z10" s="472"/>
      <c r="AA10" s="472"/>
      <c r="AB10" s="472"/>
      <c r="AC10" s="472"/>
      <c r="AD10" s="472"/>
      <c r="AE10" s="480" t="s">
        <v>1264</v>
      </c>
    </row>
    <row r="11" spans="1:71" ht="32.25" customHeight="1">
      <c r="A11" s="481"/>
      <c r="B11" s="481"/>
      <c r="C11" s="481"/>
      <c r="D11" s="481"/>
      <c r="E11" s="481"/>
      <c r="F11" s="482"/>
      <c r="G11" s="483">
        <f>SUM(G7:G10)</f>
        <v>6832748</v>
      </c>
      <c r="H11" s="483">
        <f t="shared" ref="H11:I11" si="1">SUM(H7:H10)</f>
        <v>0</v>
      </c>
      <c r="I11" s="483">
        <f t="shared" si="1"/>
        <v>6832748</v>
      </c>
      <c r="J11" s="481"/>
      <c r="K11" s="481"/>
      <c r="L11" s="481"/>
      <c r="M11" s="481"/>
      <c r="N11" s="483">
        <f>SUM(N7:N10)</f>
        <v>6832748</v>
      </c>
      <c r="O11" s="472"/>
      <c r="P11" s="472"/>
      <c r="Q11" s="475"/>
      <c r="R11" s="472"/>
      <c r="S11" s="472"/>
      <c r="T11" s="472"/>
      <c r="U11" s="472"/>
      <c r="V11" s="472"/>
      <c r="W11" s="472"/>
      <c r="X11" s="472"/>
      <c r="Y11" s="472"/>
      <c r="Z11" s="472"/>
      <c r="AA11" s="472"/>
      <c r="AB11" s="472"/>
      <c r="AC11" s="472"/>
      <c r="AD11" s="472"/>
      <c r="AE11" s="464"/>
    </row>
    <row r="12" spans="1:71">
      <c r="A12" s="891"/>
      <c r="B12" s="891"/>
      <c r="C12" s="891"/>
      <c r="D12" s="891"/>
      <c r="E12" s="891"/>
      <c r="F12" s="891"/>
      <c r="G12" s="891"/>
      <c r="H12" s="891"/>
      <c r="I12" s="484"/>
      <c r="J12" s="891"/>
      <c r="K12" s="891"/>
      <c r="L12" s="891"/>
      <c r="M12" s="891"/>
      <c r="N12" s="891"/>
      <c r="O12" s="893"/>
      <c r="P12" s="893"/>
      <c r="Q12" s="895"/>
      <c r="R12" s="893"/>
      <c r="S12" s="893"/>
      <c r="T12" s="893"/>
      <c r="U12" s="893"/>
      <c r="V12" s="893"/>
      <c r="W12" s="485"/>
      <c r="X12" s="485"/>
      <c r="Y12" s="485"/>
      <c r="Z12" s="893"/>
      <c r="AA12" s="485"/>
      <c r="AB12" s="485"/>
      <c r="AC12" s="485"/>
      <c r="AD12" s="893"/>
      <c r="AE12" s="891"/>
    </row>
    <row r="13" spans="1:71">
      <c r="A13" s="892"/>
      <c r="B13" s="892"/>
      <c r="C13" s="892"/>
      <c r="D13" s="892"/>
      <c r="E13" s="892"/>
      <c r="F13" s="892"/>
      <c r="G13" s="892"/>
      <c r="H13" s="892"/>
      <c r="I13" s="486"/>
      <c r="J13" s="892"/>
      <c r="K13" s="892"/>
      <c r="L13" s="892"/>
      <c r="M13" s="892"/>
      <c r="N13" s="892"/>
      <c r="O13" s="894"/>
      <c r="P13" s="894"/>
      <c r="Q13" s="896"/>
      <c r="R13" s="894"/>
      <c r="S13" s="894"/>
      <c r="T13" s="894"/>
      <c r="U13" s="894"/>
      <c r="V13" s="894"/>
      <c r="W13" s="487"/>
      <c r="X13" s="487"/>
      <c r="Y13" s="487"/>
      <c r="Z13" s="894"/>
      <c r="AA13" s="487"/>
      <c r="AB13" s="487"/>
      <c r="AC13" s="487"/>
      <c r="AD13" s="894"/>
      <c r="AE13" s="892"/>
    </row>
    <row r="14" spans="1:71" ht="180">
      <c r="A14" s="419">
        <v>1</v>
      </c>
      <c r="B14" s="469" t="s">
        <v>1252</v>
      </c>
      <c r="C14" s="470" t="s">
        <v>1253</v>
      </c>
      <c r="D14" s="488" t="s">
        <v>1265</v>
      </c>
      <c r="E14" s="419" t="s">
        <v>1255</v>
      </c>
      <c r="F14" s="419" t="s">
        <v>1256</v>
      </c>
      <c r="G14" s="475">
        <f>Z14+Q14</f>
        <v>866572</v>
      </c>
      <c r="H14" s="481"/>
      <c r="I14" s="481"/>
      <c r="J14" s="481"/>
      <c r="K14" s="481"/>
      <c r="L14" s="481"/>
      <c r="M14" s="481"/>
      <c r="N14" s="481"/>
      <c r="O14" s="472" t="s">
        <v>211</v>
      </c>
      <c r="P14" s="472" t="s">
        <v>51</v>
      </c>
      <c r="Q14" s="475">
        <v>433270</v>
      </c>
      <c r="R14" s="472" t="s">
        <v>97</v>
      </c>
      <c r="S14" s="472" t="s">
        <v>217</v>
      </c>
      <c r="T14" s="472"/>
      <c r="U14" s="472"/>
      <c r="V14" s="472"/>
      <c r="W14" s="472"/>
      <c r="X14" s="472"/>
      <c r="Y14" s="472"/>
      <c r="Z14" s="475">
        <v>433302</v>
      </c>
      <c r="AA14" s="475"/>
      <c r="AB14" s="475"/>
      <c r="AC14" s="475"/>
      <c r="AD14" s="472"/>
      <c r="AE14" s="476" t="s">
        <v>58</v>
      </c>
    </row>
    <row r="15" spans="1:71" ht="180">
      <c r="A15" s="419">
        <v>2</v>
      </c>
      <c r="B15" s="469" t="s">
        <v>1252</v>
      </c>
      <c r="C15" s="470" t="s">
        <v>1253</v>
      </c>
      <c r="D15" s="488" t="s">
        <v>1266</v>
      </c>
      <c r="E15" s="419" t="s">
        <v>1255</v>
      </c>
      <c r="F15" s="419" t="s">
        <v>1256</v>
      </c>
      <c r="G15" s="475">
        <f t="shared" ref="G15:G18" si="2">Z15+Q15</f>
        <v>2718423</v>
      </c>
      <c r="H15" s="481"/>
      <c r="I15" s="481"/>
      <c r="J15" s="481"/>
      <c r="K15" s="481"/>
      <c r="L15" s="481"/>
      <c r="M15" s="481"/>
      <c r="N15" s="481"/>
      <c r="O15" s="472" t="s">
        <v>211</v>
      </c>
      <c r="P15" s="472" t="s">
        <v>51</v>
      </c>
      <c r="Q15" s="475">
        <v>1360210</v>
      </c>
      <c r="R15" s="472" t="s">
        <v>97</v>
      </c>
      <c r="S15" s="472" t="s">
        <v>217</v>
      </c>
      <c r="T15" s="472"/>
      <c r="U15" s="472"/>
      <c r="V15" s="472"/>
      <c r="W15" s="472"/>
      <c r="X15" s="472"/>
      <c r="Y15" s="472"/>
      <c r="Z15" s="475">
        <v>1358213</v>
      </c>
      <c r="AA15" s="475"/>
      <c r="AB15" s="475"/>
      <c r="AC15" s="475"/>
      <c r="AD15" s="472"/>
      <c r="AE15" s="476" t="s">
        <v>58</v>
      </c>
    </row>
    <row r="16" spans="1:71" ht="180">
      <c r="A16" s="419">
        <v>3</v>
      </c>
      <c r="B16" s="469" t="s">
        <v>1252</v>
      </c>
      <c r="C16" s="470" t="s">
        <v>1253</v>
      </c>
      <c r="D16" s="488" t="s">
        <v>1267</v>
      </c>
      <c r="E16" s="419" t="s">
        <v>1255</v>
      </c>
      <c r="F16" s="419" t="s">
        <v>1256</v>
      </c>
      <c r="G16" s="475">
        <f t="shared" si="2"/>
        <v>4816180</v>
      </c>
      <c r="H16" s="481"/>
      <c r="I16" s="481"/>
      <c r="J16" s="481"/>
      <c r="K16" s="481"/>
      <c r="L16" s="481"/>
      <c r="M16" s="481"/>
      <c r="N16" s="481"/>
      <c r="O16" s="472" t="s">
        <v>211</v>
      </c>
      <c r="P16" s="472" t="s">
        <v>51</v>
      </c>
      <c r="Q16" s="475">
        <v>2408090</v>
      </c>
      <c r="R16" s="472" t="s">
        <v>97</v>
      </c>
      <c r="S16" s="472" t="s">
        <v>217</v>
      </c>
      <c r="T16" s="472"/>
      <c r="U16" s="472"/>
      <c r="V16" s="472"/>
      <c r="W16" s="472"/>
      <c r="X16" s="472"/>
      <c r="Y16" s="472"/>
      <c r="Z16" s="475">
        <v>2408090</v>
      </c>
      <c r="AA16" s="475"/>
      <c r="AB16" s="475"/>
      <c r="AC16" s="475"/>
      <c r="AD16" s="472"/>
      <c r="AE16" s="476" t="s">
        <v>58</v>
      </c>
    </row>
    <row r="17" spans="1:31" ht="180">
      <c r="A17" s="419">
        <v>4</v>
      </c>
      <c r="B17" s="469" t="s">
        <v>1252</v>
      </c>
      <c r="C17" s="470" t="s">
        <v>1253</v>
      </c>
      <c r="D17" s="488" t="s">
        <v>1268</v>
      </c>
      <c r="E17" s="419" t="s">
        <v>1255</v>
      </c>
      <c r="F17" s="419" t="s">
        <v>1256</v>
      </c>
      <c r="G17" s="475">
        <f t="shared" si="2"/>
        <v>3924028</v>
      </c>
      <c r="H17" s="481"/>
      <c r="I17" s="419"/>
      <c r="J17" s="481"/>
      <c r="K17" s="481"/>
      <c r="L17" s="481"/>
      <c r="M17" s="481"/>
      <c r="N17" s="481"/>
      <c r="O17" s="472" t="s">
        <v>211</v>
      </c>
      <c r="P17" s="472" t="s">
        <v>51</v>
      </c>
      <c r="Q17" s="475">
        <v>1952000</v>
      </c>
      <c r="R17" s="472" t="s">
        <v>97</v>
      </c>
      <c r="S17" s="472" t="s">
        <v>217</v>
      </c>
      <c r="T17" s="472"/>
      <c r="U17" s="472"/>
      <c r="V17" s="472"/>
      <c r="W17" s="472"/>
      <c r="X17" s="472"/>
      <c r="Y17" s="472"/>
      <c r="Z17" s="475">
        <v>1972028</v>
      </c>
      <c r="AA17" s="475"/>
      <c r="AB17" s="475"/>
      <c r="AC17" s="475"/>
      <c r="AD17" s="472"/>
      <c r="AE17" s="476" t="s">
        <v>58</v>
      </c>
    </row>
    <row r="18" spans="1:31" ht="180">
      <c r="A18" s="419">
        <v>5</v>
      </c>
      <c r="B18" s="469" t="s">
        <v>1252</v>
      </c>
      <c r="C18" s="470" t="s">
        <v>1253</v>
      </c>
      <c r="D18" s="489" t="s">
        <v>1269</v>
      </c>
      <c r="E18" s="419" t="s">
        <v>1255</v>
      </c>
      <c r="F18" s="419" t="s">
        <v>1256</v>
      </c>
      <c r="G18" s="475">
        <f t="shared" si="2"/>
        <v>765305</v>
      </c>
      <c r="H18" s="481"/>
      <c r="I18" s="481"/>
      <c r="J18" s="481"/>
      <c r="K18" s="481"/>
      <c r="L18" s="481"/>
      <c r="M18" s="481"/>
      <c r="N18" s="481"/>
      <c r="O18" s="472" t="s">
        <v>211</v>
      </c>
      <c r="P18" s="472" t="s">
        <v>51</v>
      </c>
      <c r="Q18" s="475">
        <v>382150</v>
      </c>
      <c r="R18" s="472" t="s">
        <v>97</v>
      </c>
      <c r="S18" s="472" t="s">
        <v>217</v>
      </c>
      <c r="T18" s="472"/>
      <c r="U18" s="472"/>
      <c r="V18" s="472"/>
      <c r="W18" s="472"/>
      <c r="X18" s="472"/>
      <c r="Y18" s="472"/>
      <c r="Z18" s="475">
        <v>383155</v>
      </c>
      <c r="AA18" s="475"/>
      <c r="AB18" s="475"/>
      <c r="AC18" s="475"/>
      <c r="AD18" s="472"/>
      <c r="AE18" s="476" t="s">
        <v>58</v>
      </c>
    </row>
    <row r="19" spans="1:31" ht="18.75">
      <c r="A19" s="490"/>
      <c r="B19" s="490"/>
      <c r="C19" s="490"/>
      <c r="D19" s="490"/>
      <c r="E19" s="490"/>
      <c r="F19" s="490"/>
      <c r="G19" s="491">
        <f>SUM(G14:G18)</f>
        <v>13090508</v>
      </c>
      <c r="H19" s="491">
        <f t="shared" ref="H19:V19" si="3">SUM(H14:H18)</f>
        <v>0</v>
      </c>
      <c r="I19" s="491">
        <f t="shared" si="3"/>
        <v>0</v>
      </c>
      <c r="J19" s="491">
        <f t="shared" si="3"/>
        <v>0</v>
      </c>
      <c r="K19" s="491">
        <f t="shared" si="3"/>
        <v>0</v>
      </c>
      <c r="L19" s="491">
        <f t="shared" si="3"/>
        <v>0</v>
      </c>
      <c r="M19" s="491">
        <f t="shared" si="3"/>
        <v>0</v>
      </c>
      <c r="N19" s="491">
        <f t="shared" si="3"/>
        <v>0</v>
      </c>
      <c r="O19" s="491">
        <f t="shared" si="3"/>
        <v>0</v>
      </c>
      <c r="P19" s="491">
        <f t="shared" si="3"/>
        <v>0</v>
      </c>
      <c r="Q19" s="491">
        <f>SUM(Q14:Q18)</f>
        <v>6535720</v>
      </c>
      <c r="R19" s="491">
        <f t="shared" si="3"/>
        <v>0</v>
      </c>
      <c r="S19" s="491">
        <f t="shared" si="3"/>
        <v>0</v>
      </c>
      <c r="T19" s="491">
        <f t="shared" si="3"/>
        <v>0</v>
      </c>
      <c r="U19" s="491">
        <f t="shared" si="3"/>
        <v>0</v>
      </c>
      <c r="V19" s="491">
        <f t="shared" si="3"/>
        <v>0</v>
      </c>
      <c r="W19" s="491"/>
      <c r="X19" s="491"/>
      <c r="Y19" s="491"/>
      <c r="Z19" s="491">
        <f>SUM(Z14:Z18)</f>
        <v>6554788</v>
      </c>
      <c r="AA19" s="491"/>
      <c r="AB19" s="491"/>
      <c r="AC19" s="491"/>
      <c r="AD19" s="490"/>
      <c r="AE19" s="492"/>
    </row>
    <row r="20" spans="1:31" ht="29.25" customHeight="1">
      <c r="A20" s="493"/>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row>
    <row r="21" spans="1:31" ht="84.75" customHeight="1">
      <c r="A21" s="494">
        <v>1</v>
      </c>
      <c r="B21" s="495" t="s">
        <v>1252</v>
      </c>
      <c r="C21" s="495" t="s">
        <v>1270</v>
      </c>
      <c r="D21" s="495" t="s">
        <v>1271</v>
      </c>
      <c r="E21" s="496" t="s">
        <v>1272</v>
      </c>
      <c r="F21" s="494" t="s">
        <v>1256</v>
      </c>
      <c r="G21" s="497">
        <v>3500000</v>
      </c>
      <c r="H21" s="497"/>
      <c r="I21" s="497">
        <v>3500000</v>
      </c>
      <c r="J21" s="498"/>
      <c r="K21" s="498"/>
      <c r="L21" s="498"/>
      <c r="M21" s="498"/>
      <c r="N21" s="498"/>
      <c r="O21" s="498"/>
      <c r="P21" s="498"/>
      <c r="Q21" s="498"/>
      <c r="R21" s="498" t="s">
        <v>211</v>
      </c>
      <c r="S21" s="498" t="s">
        <v>51</v>
      </c>
      <c r="T21" s="497">
        <v>1750000</v>
      </c>
      <c r="U21" s="497" t="s">
        <v>97</v>
      </c>
      <c r="V21" s="497" t="s">
        <v>217</v>
      </c>
      <c r="W21" s="497"/>
      <c r="X21" s="497"/>
      <c r="Y21" s="497"/>
      <c r="Z21" s="497">
        <v>1750000</v>
      </c>
      <c r="AA21" s="497"/>
      <c r="AB21" s="497"/>
      <c r="AC21" s="497"/>
      <c r="AD21" s="498"/>
      <c r="AE21" s="498"/>
    </row>
    <row r="22" spans="1:31" ht="180">
      <c r="A22" s="494">
        <v>2</v>
      </c>
      <c r="B22" s="495" t="s">
        <v>1252</v>
      </c>
      <c r="C22" s="499" t="s">
        <v>1253</v>
      </c>
      <c r="D22" s="500" t="s">
        <v>1273</v>
      </c>
      <c r="E22" s="494" t="s">
        <v>1255</v>
      </c>
      <c r="F22" s="494" t="s">
        <v>1256</v>
      </c>
      <c r="G22" s="501">
        <v>3000000</v>
      </c>
      <c r="H22" s="497"/>
      <c r="I22" s="501">
        <v>3000000</v>
      </c>
      <c r="J22" s="498"/>
      <c r="K22" s="497"/>
      <c r="L22" s="498"/>
      <c r="M22" s="498"/>
      <c r="N22" s="498"/>
      <c r="O22" s="498"/>
      <c r="P22" s="498"/>
      <c r="Q22" s="498"/>
      <c r="R22" s="498" t="s">
        <v>211</v>
      </c>
      <c r="S22" s="498" t="s">
        <v>51</v>
      </c>
      <c r="T22" s="497">
        <v>1500000</v>
      </c>
      <c r="U22" s="497" t="s">
        <v>97</v>
      </c>
      <c r="V22" s="497" t="s">
        <v>217</v>
      </c>
      <c r="W22" s="497"/>
      <c r="X22" s="497"/>
      <c r="Y22" s="497"/>
      <c r="Z22" s="497">
        <v>1500000</v>
      </c>
      <c r="AA22" s="497"/>
      <c r="AB22" s="497"/>
      <c r="AC22" s="497"/>
      <c r="AD22" s="498"/>
      <c r="AE22" s="502" t="s">
        <v>58</v>
      </c>
    </row>
    <row r="23" spans="1:31" ht="180">
      <c r="A23" s="494">
        <v>3</v>
      </c>
      <c r="B23" s="495" t="s">
        <v>1252</v>
      </c>
      <c r="C23" s="499" t="s">
        <v>1253</v>
      </c>
      <c r="D23" s="500" t="s">
        <v>1274</v>
      </c>
      <c r="E23" s="494" t="s">
        <v>1255</v>
      </c>
      <c r="F23" s="494" t="s">
        <v>1256</v>
      </c>
      <c r="G23" s="501">
        <v>3000000</v>
      </c>
      <c r="H23" s="497"/>
      <c r="I23" s="501">
        <v>3000000</v>
      </c>
      <c r="J23" s="498"/>
      <c r="K23" s="498"/>
      <c r="L23" s="498"/>
      <c r="M23" s="498"/>
      <c r="N23" s="498"/>
      <c r="O23" s="498"/>
      <c r="P23" s="498"/>
      <c r="Q23" s="498"/>
      <c r="R23" s="498" t="s">
        <v>211</v>
      </c>
      <c r="S23" s="498" t="s">
        <v>51</v>
      </c>
      <c r="T23" s="497">
        <v>1500000</v>
      </c>
      <c r="U23" s="497" t="s">
        <v>97</v>
      </c>
      <c r="V23" s="497" t="s">
        <v>217</v>
      </c>
      <c r="W23" s="497"/>
      <c r="X23" s="497"/>
      <c r="Y23" s="497"/>
      <c r="Z23" s="497">
        <v>1500000</v>
      </c>
      <c r="AA23" s="497"/>
      <c r="AB23" s="497"/>
      <c r="AC23" s="497"/>
      <c r="AD23" s="498"/>
      <c r="AE23" s="502" t="s">
        <v>58</v>
      </c>
    </row>
    <row r="24" spans="1:31" ht="180">
      <c r="A24" s="494">
        <v>4</v>
      </c>
      <c r="B24" s="495" t="s">
        <v>1252</v>
      </c>
      <c r="C24" s="499" t="s">
        <v>1253</v>
      </c>
      <c r="D24" s="500" t="s">
        <v>1275</v>
      </c>
      <c r="E24" s="494" t="s">
        <v>1255</v>
      </c>
      <c r="F24" s="494" t="s">
        <v>1256</v>
      </c>
      <c r="G24" s="501">
        <v>3000000</v>
      </c>
      <c r="H24" s="497"/>
      <c r="I24" s="501">
        <v>3000000</v>
      </c>
      <c r="J24" s="498"/>
      <c r="K24" s="498"/>
      <c r="L24" s="498"/>
      <c r="M24" s="498"/>
      <c r="N24" s="498"/>
      <c r="O24" s="498"/>
      <c r="P24" s="498"/>
      <c r="Q24" s="498"/>
      <c r="R24" s="498" t="s">
        <v>211</v>
      </c>
      <c r="S24" s="498" t="s">
        <v>51</v>
      </c>
      <c r="T24" s="497">
        <v>1500000</v>
      </c>
      <c r="U24" s="497" t="s">
        <v>97</v>
      </c>
      <c r="V24" s="497" t="s">
        <v>217</v>
      </c>
      <c r="W24" s="497"/>
      <c r="X24" s="497"/>
      <c r="Y24" s="497"/>
      <c r="Z24" s="497">
        <v>1500000</v>
      </c>
      <c r="AA24" s="497"/>
      <c r="AB24" s="497"/>
      <c r="AC24" s="497"/>
      <c r="AD24" s="498"/>
      <c r="AE24" s="502" t="s">
        <v>58</v>
      </c>
    </row>
    <row r="25" spans="1:31" ht="180">
      <c r="A25" s="494">
        <v>5</v>
      </c>
      <c r="B25" s="495" t="s">
        <v>1252</v>
      </c>
      <c r="C25" s="499" t="s">
        <v>1253</v>
      </c>
      <c r="D25" s="500" t="s">
        <v>1276</v>
      </c>
      <c r="E25" s="494" t="s">
        <v>1255</v>
      </c>
      <c r="F25" s="494" t="s">
        <v>1256</v>
      </c>
      <c r="G25" s="501">
        <v>3000000</v>
      </c>
      <c r="H25" s="497"/>
      <c r="I25" s="501">
        <v>3000000</v>
      </c>
      <c r="J25" s="498"/>
      <c r="K25" s="498"/>
      <c r="L25" s="498"/>
      <c r="M25" s="498"/>
      <c r="N25" s="498"/>
      <c r="O25" s="498"/>
      <c r="P25" s="498"/>
      <c r="Q25" s="498"/>
      <c r="R25" s="498" t="s">
        <v>211</v>
      </c>
      <c r="S25" s="498" t="s">
        <v>51</v>
      </c>
      <c r="T25" s="497">
        <v>1500000</v>
      </c>
      <c r="U25" s="497" t="s">
        <v>97</v>
      </c>
      <c r="V25" s="497" t="s">
        <v>217</v>
      </c>
      <c r="W25" s="497"/>
      <c r="X25" s="497"/>
      <c r="Y25" s="497"/>
      <c r="Z25" s="497">
        <v>1500000</v>
      </c>
      <c r="AA25" s="497"/>
      <c r="AB25" s="497"/>
      <c r="AC25" s="497"/>
      <c r="AD25" s="498"/>
      <c r="AE25" s="502" t="s">
        <v>58</v>
      </c>
    </row>
    <row r="26" spans="1:31" ht="180">
      <c r="A26" s="494">
        <v>6</v>
      </c>
      <c r="B26" s="495" t="s">
        <v>1252</v>
      </c>
      <c r="C26" s="499" t="s">
        <v>1253</v>
      </c>
      <c r="D26" s="500" t="s">
        <v>1277</v>
      </c>
      <c r="E26" s="494" t="s">
        <v>1255</v>
      </c>
      <c r="F26" s="494" t="s">
        <v>1256</v>
      </c>
      <c r="G26" s="501">
        <v>3000000</v>
      </c>
      <c r="H26" s="497"/>
      <c r="I26" s="501">
        <v>3000000</v>
      </c>
      <c r="J26" s="498"/>
      <c r="K26" s="498"/>
      <c r="L26" s="498"/>
      <c r="M26" s="498"/>
      <c r="N26" s="498"/>
      <c r="O26" s="498"/>
      <c r="P26" s="498"/>
      <c r="Q26" s="498"/>
      <c r="R26" s="498" t="s">
        <v>211</v>
      </c>
      <c r="S26" s="498" t="s">
        <v>51</v>
      </c>
      <c r="T26" s="497">
        <v>1500000</v>
      </c>
      <c r="U26" s="497" t="s">
        <v>97</v>
      </c>
      <c r="V26" s="497" t="s">
        <v>217</v>
      </c>
      <c r="W26" s="497"/>
      <c r="X26" s="497"/>
      <c r="Y26" s="497"/>
      <c r="Z26" s="497">
        <v>1500000</v>
      </c>
      <c r="AA26" s="497"/>
      <c r="AB26" s="497"/>
      <c r="AC26" s="497"/>
      <c r="AD26" s="498"/>
      <c r="AE26" s="502" t="s">
        <v>58</v>
      </c>
    </row>
    <row r="27" spans="1:31" ht="180">
      <c r="A27" s="494">
        <v>7</v>
      </c>
      <c r="B27" s="495" t="s">
        <v>1252</v>
      </c>
      <c r="C27" s="499" t="s">
        <v>1253</v>
      </c>
      <c r="D27" s="500" t="s">
        <v>1278</v>
      </c>
      <c r="E27" s="494" t="s">
        <v>1255</v>
      </c>
      <c r="F27" s="494" t="s">
        <v>1256</v>
      </c>
      <c r="G27" s="501">
        <v>3000000</v>
      </c>
      <c r="H27" s="497"/>
      <c r="I27" s="501">
        <v>3000000</v>
      </c>
      <c r="J27" s="498"/>
      <c r="K27" s="498"/>
      <c r="L27" s="498"/>
      <c r="M27" s="498"/>
      <c r="N27" s="498"/>
      <c r="O27" s="498"/>
      <c r="P27" s="498"/>
      <c r="Q27" s="498"/>
      <c r="R27" s="498" t="s">
        <v>211</v>
      </c>
      <c r="S27" s="498" t="s">
        <v>51</v>
      </c>
      <c r="T27" s="497">
        <v>1500000</v>
      </c>
      <c r="U27" s="497" t="s">
        <v>97</v>
      </c>
      <c r="V27" s="497" t="s">
        <v>217</v>
      </c>
      <c r="W27" s="497"/>
      <c r="X27" s="497"/>
      <c r="Y27" s="497"/>
      <c r="Z27" s="497">
        <v>1500000</v>
      </c>
      <c r="AA27" s="497"/>
      <c r="AB27" s="497"/>
      <c r="AC27" s="497"/>
      <c r="AD27" s="498"/>
      <c r="AE27" s="502" t="s">
        <v>58</v>
      </c>
    </row>
    <row r="28" spans="1:31" ht="180">
      <c r="A28" s="494">
        <v>8</v>
      </c>
      <c r="B28" s="495" t="s">
        <v>1252</v>
      </c>
      <c r="C28" s="499" t="s">
        <v>1253</v>
      </c>
      <c r="D28" s="500" t="s">
        <v>1279</v>
      </c>
      <c r="E28" s="494" t="s">
        <v>1255</v>
      </c>
      <c r="F28" s="494" t="s">
        <v>1256</v>
      </c>
      <c r="G28" s="501">
        <v>3000000</v>
      </c>
      <c r="H28" s="497"/>
      <c r="I28" s="501">
        <v>3000000</v>
      </c>
      <c r="J28" s="498"/>
      <c r="K28" s="498"/>
      <c r="L28" s="498"/>
      <c r="M28" s="498"/>
      <c r="N28" s="498"/>
      <c r="O28" s="498"/>
      <c r="P28" s="498"/>
      <c r="Q28" s="498"/>
      <c r="R28" s="498" t="s">
        <v>211</v>
      </c>
      <c r="S28" s="498" t="s">
        <v>51</v>
      </c>
      <c r="T28" s="497">
        <v>1500000</v>
      </c>
      <c r="U28" s="497" t="s">
        <v>97</v>
      </c>
      <c r="V28" s="497" t="s">
        <v>217</v>
      </c>
      <c r="W28" s="497"/>
      <c r="X28" s="497"/>
      <c r="Y28" s="497"/>
      <c r="Z28" s="497">
        <v>1500000</v>
      </c>
      <c r="AA28" s="497"/>
      <c r="AB28" s="497"/>
      <c r="AC28" s="497"/>
      <c r="AD28" s="498"/>
      <c r="AE28" s="502" t="s">
        <v>58</v>
      </c>
    </row>
    <row r="29" spans="1:31" ht="30.75" customHeight="1">
      <c r="A29" s="503"/>
      <c r="B29" s="503"/>
      <c r="C29" s="503"/>
      <c r="D29" s="503"/>
      <c r="E29" s="503"/>
      <c r="F29" s="503"/>
      <c r="G29" s="504">
        <f>SUM(G21:G28)</f>
        <v>24500000</v>
      </c>
      <c r="H29" s="504"/>
      <c r="I29" s="504">
        <f>SUM(I21:I28)</f>
        <v>24500000</v>
      </c>
      <c r="J29" s="503"/>
      <c r="K29" s="503"/>
      <c r="L29" s="503"/>
      <c r="M29" s="503"/>
      <c r="N29" s="503"/>
      <c r="O29" s="503"/>
      <c r="P29" s="503"/>
      <c r="Q29" s="503"/>
      <c r="R29" s="503"/>
      <c r="S29" s="503"/>
      <c r="T29" s="497">
        <f>SUM(T21:T28)</f>
        <v>12250000</v>
      </c>
      <c r="U29" s="497"/>
      <c r="V29" s="497"/>
      <c r="W29" s="497"/>
      <c r="X29" s="497"/>
      <c r="Y29" s="497"/>
      <c r="Z29" s="497">
        <f>SUM(Z21:Z28)</f>
        <v>12250000</v>
      </c>
      <c r="AA29" s="497"/>
      <c r="AB29" s="497"/>
      <c r="AC29" s="497"/>
      <c r="AD29" s="503"/>
      <c r="AE29" s="503"/>
    </row>
    <row r="30" spans="1:31" ht="30.75" customHeight="1">
      <c r="A30" s="505"/>
      <c r="B30" s="505"/>
      <c r="C30" s="506"/>
      <c r="D30" s="505"/>
      <c r="E30" s="505"/>
      <c r="F30" s="505"/>
      <c r="G30" s="507"/>
      <c r="H30" s="507"/>
      <c r="I30" s="507"/>
      <c r="J30" s="505"/>
      <c r="K30" s="505"/>
      <c r="L30" s="505"/>
      <c r="M30" s="505"/>
      <c r="N30" s="505"/>
      <c r="O30" s="505"/>
      <c r="P30" s="505"/>
      <c r="Q30" s="505"/>
      <c r="R30" s="505"/>
      <c r="S30" s="505"/>
      <c r="T30" s="508"/>
      <c r="U30" s="508"/>
      <c r="V30" s="508"/>
      <c r="W30" s="508"/>
      <c r="X30" s="508"/>
      <c r="Y30" s="508"/>
      <c r="Z30" s="508"/>
      <c r="AA30" s="508"/>
      <c r="AB30" s="508"/>
      <c r="AC30" s="508"/>
      <c r="AD30" s="505"/>
      <c r="AE30" s="505"/>
    </row>
    <row r="31" spans="1:31" ht="195" customHeight="1">
      <c r="A31" s="509">
        <v>1</v>
      </c>
      <c r="B31" s="510" t="s">
        <v>1252</v>
      </c>
      <c r="C31" s="511" t="s">
        <v>1253</v>
      </c>
      <c r="D31" s="512" t="s">
        <v>1280</v>
      </c>
      <c r="E31" s="513" t="s">
        <v>1255</v>
      </c>
      <c r="F31" s="513" t="s">
        <v>1256</v>
      </c>
      <c r="G31" s="514">
        <v>2926203</v>
      </c>
      <c r="H31" s="509"/>
      <c r="I31" s="514">
        <v>2926203</v>
      </c>
      <c r="J31" s="509"/>
      <c r="K31" s="509"/>
      <c r="L31" s="509"/>
      <c r="M31" s="509"/>
      <c r="N31" s="509"/>
      <c r="O31" s="509"/>
      <c r="P31" s="509"/>
      <c r="Q31" s="509"/>
      <c r="R31" s="509"/>
      <c r="S31" s="509"/>
      <c r="T31" s="509"/>
      <c r="U31" s="509" t="s">
        <v>50</v>
      </c>
      <c r="V31" s="509" t="s">
        <v>51</v>
      </c>
      <c r="W31" s="509" t="s">
        <v>1281</v>
      </c>
      <c r="X31" s="509" t="s">
        <v>97</v>
      </c>
      <c r="Y31" s="509" t="s">
        <v>217</v>
      </c>
      <c r="Z31" s="509" t="s">
        <v>1281</v>
      </c>
      <c r="AA31" s="509" t="s">
        <v>97</v>
      </c>
      <c r="AB31" s="509" t="s">
        <v>51</v>
      </c>
      <c r="AC31" s="509" t="s">
        <v>1282</v>
      </c>
      <c r="AD31" s="509"/>
      <c r="AE31" s="515" t="s">
        <v>58</v>
      </c>
    </row>
    <row r="32" spans="1:31" ht="186.75" customHeight="1">
      <c r="A32" s="513">
        <v>2</v>
      </c>
      <c r="B32" s="510" t="s">
        <v>1252</v>
      </c>
      <c r="C32" s="511" t="s">
        <v>1253</v>
      </c>
      <c r="D32" s="512" t="s">
        <v>1283</v>
      </c>
      <c r="E32" s="513" t="s">
        <v>1255</v>
      </c>
      <c r="F32" s="513" t="s">
        <v>1256</v>
      </c>
      <c r="G32" s="514">
        <v>3604495</v>
      </c>
      <c r="H32" s="516"/>
      <c r="I32" s="514">
        <v>3604495</v>
      </c>
      <c r="J32" s="516"/>
      <c r="K32" s="516"/>
      <c r="L32" s="516"/>
      <c r="M32" s="516"/>
      <c r="N32" s="516"/>
      <c r="O32" s="516"/>
      <c r="P32" s="516"/>
      <c r="Q32" s="516"/>
      <c r="R32" s="516"/>
      <c r="S32" s="516"/>
      <c r="T32" s="516"/>
      <c r="U32" s="516" t="s">
        <v>50</v>
      </c>
      <c r="V32" s="516" t="s">
        <v>51</v>
      </c>
      <c r="W32" s="509" t="s">
        <v>1284</v>
      </c>
      <c r="X32" s="516" t="s">
        <v>97</v>
      </c>
      <c r="Y32" s="516" t="s">
        <v>217</v>
      </c>
      <c r="Z32" s="516" t="s">
        <v>1284</v>
      </c>
      <c r="AA32" s="516" t="s">
        <v>97</v>
      </c>
      <c r="AB32" s="516" t="s">
        <v>51</v>
      </c>
      <c r="AC32" s="516" t="s">
        <v>1285</v>
      </c>
      <c r="AD32" s="516"/>
      <c r="AE32" s="515" t="s">
        <v>58</v>
      </c>
    </row>
    <row r="33" spans="1:71" ht="200.25" customHeight="1">
      <c r="A33" s="513">
        <v>3</v>
      </c>
      <c r="B33" s="510" t="s">
        <v>1252</v>
      </c>
      <c r="C33" s="511" t="s">
        <v>1253</v>
      </c>
      <c r="D33" s="512" t="s">
        <v>1286</v>
      </c>
      <c r="E33" s="513" t="s">
        <v>1255</v>
      </c>
      <c r="F33" s="513" t="s">
        <v>1256</v>
      </c>
      <c r="G33" s="514">
        <v>2233316</v>
      </c>
      <c r="H33" s="516"/>
      <c r="I33" s="514">
        <v>2233316</v>
      </c>
      <c r="J33" s="516"/>
      <c r="K33" s="516"/>
      <c r="L33" s="516"/>
      <c r="M33" s="516"/>
      <c r="N33" s="516"/>
      <c r="O33" s="516"/>
      <c r="P33" s="516"/>
      <c r="Q33" s="516"/>
      <c r="R33" s="516"/>
      <c r="S33" s="516"/>
      <c r="T33" s="516"/>
      <c r="U33" s="516" t="s">
        <v>50</v>
      </c>
      <c r="V33" s="516" t="s">
        <v>51</v>
      </c>
      <c r="W33" s="509" t="s">
        <v>1281</v>
      </c>
      <c r="X33" s="516" t="s">
        <v>97</v>
      </c>
      <c r="Y33" s="516" t="s">
        <v>217</v>
      </c>
      <c r="Z33" s="516" t="s">
        <v>1287</v>
      </c>
      <c r="AA33" s="516" t="s">
        <v>97</v>
      </c>
      <c r="AB33" s="516" t="s">
        <v>51</v>
      </c>
      <c r="AC33" s="516" t="s">
        <v>1288</v>
      </c>
      <c r="AD33" s="516"/>
      <c r="AE33" s="515" t="s">
        <v>58</v>
      </c>
    </row>
    <row r="34" spans="1:71" ht="206.25" customHeight="1">
      <c r="A34" s="513">
        <v>4</v>
      </c>
      <c r="B34" s="510" t="s">
        <v>1252</v>
      </c>
      <c r="C34" s="511" t="s">
        <v>1253</v>
      </c>
      <c r="D34" s="512" t="s">
        <v>1289</v>
      </c>
      <c r="E34" s="513" t="s">
        <v>1255</v>
      </c>
      <c r="F34" s="513" t="s">
        <v>1256</v>
      </c>
      <c r="G34" s="514">
        <v>765306</v>
      </c>
      <c r="H34" s="516"/>
      <c r="I34" s="514">
        <v>765306</v>
      </c>
      <c r="J34" s="516"/>
      <c r="K34" s="516"/>
      <c r="L34" s="516"/>
      <c r="M34" s="516"/>
      <c r="N34" s="516"/>
      <c r="O34" s="516"/>
      <c r="P34" s="516"/>
      <c r="Q34" s="516"/>
      <c r="R34" s="516"/>
      <c r="S34" s="516"/>
      <c r="T34" s="516"/>
      <c r="U34" s="516" t="s">
        <v>50</v>
      </c>
      <c r="V34" s="516" t="s">
        <v>51</v>
      </c>
      <c r="W34" s="509" t="s">
        <v>1290</v>
      </c>
      <c r="X34" s="516"/>
      <c r="Y34" s="516"/>
      <c r="Z34" s="516"/>
      <c r="AA34" s="516"/>
      <c r="AB34" s="516"/>
      <c r="AC34" s="516"/>
      <c r="AD34" s="516"/>
      <c r="AE34" s="515" t="s">
        <v>58</v>
      </c>
    </row>
    <row r="35" spans="1:71" ht="234" customHeight="1">
      <c r="A35" s="513">
        <v>5</v>
      </c>
      <c r="B35" s="510" t="s">
        <v>1252</v>
      </c>
      <c r="C35" s="511" t="s">
        <v>1253</v>
      </c>
      <c r="D35" s="512" t="s">
        <v>1291</v>
      </c>
      <c r="E35" s="513" t="s">
        <v>1255</v>
      </c>
      <c r="F35" s="513" t="s">
        <v>1256</v>
      </c>
      <c r="G35" s="514">
        <v>1716287</v>
      </c>
      <c r="H35" s="516"/>
      <c r="I35" s="514">
        <v>1716287</v>
      </c>
      <c r="J35" s="516"/>
      <c r="K35" s="516"/>
      <c r="L35" s="516"/>
      <c r="M35" s="516"/>
      <c r="N35" s="516"/>
      <c r="O35" s="516"/>
      <c r="P35" s="516"/>
      <c r="Q35" s="516"/>
      <c r="R35" s="516"/>
      <c r="S35" s="516"/>
      <c r="T35" s="516"/>
      <c r="U35" s="516" t="s">
        <v>50</v>
      </c>
      <c r="V35" s="516" t="s">
        <v>51</v>
      </c>
      <c r="W35" s="509" t="s">
        <v>1292</v>
      </c>
      <c r="X35" s="516" t="s">
        <v>97</v>
      </c>
      <c r="Y35" s="516" t="s">
        <v>217</v>
      </c>
      <c r="Z35" s="516" t="s">
        <v>1292</v>
      </c>
      <c r="AA35" s="516" t="s">
        <v>97</v>
      </c>
      <c r="AB35" s="516" t="s">
        <v>51</v>
      </c>
      <c r="AC35" s="516" t="s">
        <v>1293</v>
      </c>
      <c r="AD35" s="516"/>
      <c r="AE35" s="515" t="s">
        <v>58</v>
      </c>
    </row>
    <row r="36" spans="1:71" ht="174.75" customHeight="1">
      <c r="A36" s="513">
        <v>6</v>
      </c>
      <c r="B36" s="510" t="s">
        <v>1252</v>
      </c>
      <c r="C36" s="511" t="s">
        <v>1253</v>
      </c>
      <c r="D36" s="512" t="s">
        <v>1294</v>
      </c>
      <c r="E36" s="513" t="s">
        <v>1255</v>
      </c>
      <c r="F36" s="513" t="s">
        <v>1256</v>
      </c>
      <c r="G36" s="514">
        <v>2814458</v>
      </c>
      <c r="H36" s="516"/>
      <c r="I36" s="514">
        <v>2814458</v>
      </c>
      <c r="J36" s="516"/>
      <c r="K36" s="516"/>
      <c r="L36" s="516"/>
      <c r="M36" s="516"/>
      <c r="N36" s="516"/>
      <c r="O36" s="516"/>
      <c r="P36" s="516"/>
      <c r="Q36" s="516"/>
      <c r="R36" s="516"/>
      <c r="S36" s="516"/>
      <c r="T36" s="516"/>
      <c r="U36" s="516" t="s">
        <v>50</v>
      </c>
      <c r="V36" s="516" t="s">
        <v>51</v>
      </c>
      <c r="W36" s="509" t="s">
        <v>1281</v>
      </c>
      <c r="X36" s="516" t="s">
        <v>97</v>
      </c>
      <c r="Y36" s="516" t="s">
        <v>217</v>
      </c>
      <c r="Z36" s="516" t="s">
        <v>1281</v>
      </c>
      <c r="AA36" s="516" t="s">
        <v>97</v>
      </c>
      <c r="AB36" s="516" t="s">
        <v>51</v>
      </c>
      <c r="AC36" s="516" t="s">
        <v>1295</v>
      </c>
      <c r="AD36" s="516"/>
      <c r="AE36" s="515" t="s">
        <v>58</v>
      </c>
    </row>
    <row r="37" spans="1:71" ht="204.75" customHeight="1">
      <c r="A37" s="513">
        <v>7</v>
      </c>
      <c r="B37" s="510" t="s">
        <v>1252</v>
      </c>
      <c r="C37" s="511" t="s">
        <v>1253</v>
      </c>
      <c r="D37" s="512" t="s">
        <v>1296</v>
      </c>
      <c r="E37" s="513" t="s">
        <v>1255</v>
      </c>
      <c r="F37" s="513" t="s">
        <v>1256</v>
      </c>
      <c r="G37" s="514">
        <v>1672952</v>
      </c>
      <c r="H37" s="516"/>
      <c r="I37" s="514">
        <v>1672952</v>
      </c>
      <c r="J37" s="516"/>
      <c r="K37" s="516"/>
      <c r="L37" s="516"/>
      <c r="M37" s="516"/>
      <c r="N37" s="516"/>
      <c r="O37" s="516"/>
      <c r="P37" s="516"/>
      <c r="Q37" s="516"/>
      <c r="R37" s="516"/>
      <c r="S37" s="516"/>
      <c r="T37" s="516"/>
      <c r="U37" s="516" t="s">
        <v>50</v>
      </c>
      <c r="V37" s="516" t="s">
        <v>51</v>
      </c>
      <c r="W37" s="509" t="s">
        <v>1292</v>
      </c>
      <c r="X37" s="516" t="s">
        <v>97</v>
      </c>
      <c r="Y37" s="516" t="s">
        <v>217</v>
      </c>
      <c r="Z37" s="516" t="s">
        <v>1292</v>
      </c>
      <c r="AA37" s="516" t="s">
        <v>97</v>
      </c>
      <c r="AB37" s="516" t="s">
        <v>51</v>
      </c>
      <c r="AC37" s="516" t="s">
        <v>1297</v>
      </c>
      <c r="AD37" s="516"/>
      <c r="AE37" s="515" t="s">
        <v>58</v>
      </c>
    </row>
    <row r="38" spans="1:71" ht="54.75" customHeight="1">
      <c r="A38" s="464"/>
      <c r="B38" s="464"/>
      <c r="C38" s="464"/>
      <c r="D38" s="464"/>
      <c r="E38" s="464"/>
      <c r="F38" s="464"/>
      <c r="G38" s="517">
        <f>SUM(G31:G37)</f>
        <v>15733017</v>
      </c>
      <c r="H38" s="464"/>
      <c r="I38" s="517">
        <f>SUM(I31:I37)</f>
        <v>15733017</v>
      </c>
      <c r="J38" s="464"/>
      <c r="K38" s="464"/>
      <c r="L38" s="464"/>
      <c r="M38" s="464"/>
      <c r="N38" s="464"/>
      <c r="O38" s="464"/>
      <c r="P38" s="464"/>
      <c r="Q38" s="464"/>
      <c r="R38" s="464"/>
      <c r="S38" s="464"/>
      <c r="T38" s="464"/>
      <c r="U38" s="464"/>
      <c r="V38" s="464"/>
      <c r="W38" s="464"/>
      <c r="X38" s="464"/>
      <c r="Y38" s="464"/>
      <c r="Z38" s="464"/>
      <c r="AA38" s="464"/>
      <c r="AB38" s="464"/>
      <c r="AC38" s="464"/>
      <c r="AD38" s="464"/>
      <c r="AE38" s="464"/>
    </row>
    <row r="39" spans="1:71" ht="54.75" customHeight="1">
      <c r="A39" s="518"/>
      <c r="B39" s="518"/>
      <c r="C39" s="519"/>
      <c r="D39" s="518"/>
      <c r="E39" s="518"/>
      <c r="F39" s="518"/>
      <c r="G39" s="520"/>
      <c r="H39" s="518"/>
      <c r="I39" s="520"/>
      <c r="J39" s="518"/>
      <c r="K39" s="518"/>
      <c r="L39" s="518"/>
      <c r="M39" s="518"/>
      <c r="N39" s="518"/>
      <c r="O39" s="518"/>
      <c r="P39" s="518"/>
      <c r="Q39" s="518"/>
      <c r="R39" s="518"/>
      <c r="S39" s="518"/>
      <c r="T39" s="518"/>
      <c r="U39" s="518"/>
      <c r="V39" s="518"/>
      <c r="W39" s="518"/>
      <c r="X39" s="518"/>
      <c r="Y39" s="518"/>
      <c r="Z39" s="518"/>
      <c r="AA39" s="518"/>
      <c r="AB39" s="518"/>
      <c r="AC39" s="518"/>
      <c r="AD39" s="518"/>
      <c r="AE39" s="518"/>
    </row>
    <row r="40" spans="1:71" ht="180">
      <c r="A40" s="521">
        <v>1</v>
      </c>
      <c r="B40" s="522" t="s">
        <v>1252</v>
      </c>
      <c r="C40" s="523" t="s">
        <v>1253</v>
      </c>
      <c r="D40" s="524" t="s">
        <v>1298</v>
      </c>
      <c r="E40" s="525" t="s">
        <v>1255</v>
      </c>
      <c r="F40" s="525" t="s">
        <v>1256</v>
      </c>
      <c r="G40" s="526">
        <v>2767067</v>
      </c>
      <c r="H40" s="527"/>
      <c r="I40" s="526">
        <v>2767067</v>
      </c>
      <c r="J40" s="481"/>
      <c r="K40" s="481"/>
      <c r="L40" s="481"/>
      <c r="M40" s="481"/>
      <c r="N40" s="481"/>
      <c r="O40" s="481"/>
      <c r="P40" s="481"/>
      <c r="Q40" s="481"/>
      <c r="R40" s="481"/>
      <c r="S40" s="481"/>
      <c r="T40" s="481"/>
      <c r="U40" s="481"/>
      <c r="V40" s="481"/>
      <c r="W40" s="481"/>
      <c r="X40" s="528" t="s">
        <v>97</v>
      </c>
      <c r="Y40" s="528" t="s">
        <v>51</v>
      </c>
      <c r="Z40" s="529">
        <v>1400000</v>
      </c>
      <c r="AA40" s="528" t="s">
        <v>97</v>
      </c>
      <c r="AB40" s="528" t="s">
        <v>51</v>
      </c>
      <c r="AC40" s="529">
        <v>1367067</v>
      </c>
      <c r="AD40" s="527"/>
      <c r="AE40" s="530" t="s">
        <v>58</v>
      </c>
    </row>
    <row r="41" spans="1:71" ht="180">
      <c r="A41" s="521">
        <v>2</v>
      </c>
      <c r="B41" s="531" t="s">
        <v>1252</v>
      </c>
      <c r="C41" s="532" t="s">
        <v>1253</v>
      </c>
      <c r="D41" s="533" t="s">
        <v>1299</v>
      </c>
      <c r="E41" s="419" t="s">
        <v>1255</v>
      </c>
      <c r="F41" s="419" t="s">
        <v>1256</v>
      </c>
      <c r="G41" s="534">
        <v>2101347</v>
      </c>
      <c r="H41" s="481"/>
      <c r="I41" s="534">
        <v>2101347</v>
      </c>
      <c r="J41" s="481"/>
      <c r="K41" s="481"/>
      <c r="L41" s="481"/>
      <c r="M41" s="481"/>
      <c r="N41" s="481"/>
      <c r="O41" s="481"/>
      <c r="P41" s="481"/>
      <c r="Q41" s="481"/>
      <c r="R41" s="481"/>
      <c r="S41" s="481"/>
      <c r="T41" s="481"/>
      <c r="U41" s="481"/>
      <c r="V41" s="481"/>
      <c r="W41" s="481"/>
      <c r="X41" s="482" t="s">
        <v>97</v>
      </c>
      <c r="Y41" s="482" t="s">
        <v>51</v>
      </c>
      <c r="Z41" s="535">
        <v>1100000</v>
      </c>
      <c r="AA41" s="482" t="s">
        <v>97</v>
      </c>
      <c r="AB41" s="482" t="s">
        <v>51</v>
      </c>
      <c r="AC41" s="535">
        <v>1001347</v>
      </c>
      <c r="AD41" s="481"/>
      <c r="AE41" s="536" t="s">
        <v>58</v>
      </c>
    </row>
    <row r="42" spans="1:71" ht="180">
      <c r="A42" s="521">
        <v>3</v>
      </c>
      <c r="B42" s="537" t="s">
        <v>1252</v>
      </c>
      <c r="C42" s="538" t="s">
        <v>1253</v>
      </c>
      <c r="D42" s="539" t="s">
        <v>1300</v>
      </c>
      <c r="E42" s="540" t="s">
        <v>1255</v>
      </c>
      <c r="F42" s="540" t="s">
        <v>1256</v>
      </c>
      <c r="G42" s="541">
        <v>2233316</v>
      </c>
      <c r="H42" s="490"/>
      <c r="I42" s="541">
        <v>2233316</v>
      </c>
      <c r="J42" s="481"/>
      <c r="K42" s="481"/>
      <c r="L42" s="481"/>
      <c r="M42" s="481"/>
      <c r="N42" s="481"/>
      <c r="O42" s="481"/>
      <c r="P42" s="481"/>
      <c r="Q42" s="481"/>
      <c r="R42" s="481"/>
      <c r="S42" s="481"/>
      <c r="T42" s="481"/>
      <c r="U42" s="481"/>
      <c r="V42" s="481"/>
      <c r="W42" s="481"/>
      <c r="X42" s="542" t="s">
        <v>97</v>
      </c>
      <c r="Y42" s="542" t="s">
        <v>51</v>
      </c>
      <c r="Z42" s="535">
        <v>1150000</v>
      </c>
      <c r="AA42" s="542" t="s">
        <v>97</v>
      </c>
      <c r="AB42" s="542" t="s">
        <v>51</v>
      </c>
      <c r="AC42" s="543">
        <v>1083316</v>
      </c>
      <c r="AD42" s="481"/>
      <c r="AE42" s="544" t="s">
        <v>58</v>
      </c>
    </row>
    <row r="43" spans="1:71" s="549" customFormat="1" ht="29.25" customHeight="1">
      <c r="A43" s="545"/>
      <c r="B43" s="546"/>
      <c r="C43" s="546"/>
      <c r="D43" s="546"/>
      <c r="E43" s="546"/>
      <c r="F43" s="546"/>
      <c r="G43" s="535">
        <f>SUM(G40:G42)</f>
        <v>7101730</v>
      </c>
      <c r="H43" s="521"/>
      <c r="I43" s="535">
        <f>SUM(I40:I42)</f>
        <v>7101730</v>
      </c>
      <c r="J43" s="545"/>
      <c r="K43" s="545"/>
      <c r="L43" s="545"/>
      <c r="M43" s="545"/>
      <c r="N43" s="545"/>
      <c r="O43" s="545"/>
      <c r="P43" s="545"/>
      <c r="Q43" s="545"/>
      <c r="R43" s="545"/>
      <c r="S43" s="545"/>
      <c r="T43" s="545"/>
      <c r="U43" s="545"/>
      <c r="V43" s="545"/>
      <c r="W43" s="545"/>
      <c r="X43" s="545"/>
      <c r="Y43" s="545"/>
      <c r="Z43" s="547">
        <f>SUM(Z40:Z42)</f>
        <v>3650000</v>
      </c>
      <c r="AA43" s="545"/>
      <c r="AB43" s="545"/>
      <c r="AC43" s="547">
        <f>SUM(AC40:AC42)</f>
        <v>3451730</v>
      </c>
      <c r="AD43" s="545"/>
      <c r="AE43" s="546"/>
      <c r="AF43" s="548"/>
      <c r="AG43" s="548"/>
      <c r="AH43" s="548"/>
      <c r="AI43" s="548"/>
      <c r="AJ43" s="548"/>
      <c r="AK43" s="548"/>
      <c r="AL43" s="548"/>
      <c r="AM43" s="548"/>
      <c r="AN43" s="548"/>
      <c r="AO43" s="548"/>
      <c r="AP43" s="548"/>
      <c r="AQ43" s="548"/>
      <c r="AR43" s="548"/>
      <c r="AS43" s="548"/>
      <c r="AT43" s="548"/>
      <c r="AU43" s="548"/>
      <c r="AV43" s="548"/>
      <c r="AW43" s="548"/>
      <c r="AX43" s="548"/>
      <c r="AY43" s="548"/>
      <c r="AZ43" s="548"/>
      <c r="BA43" s="548"/>
      <c r="BB43" s="548"/>
      <c r="BC43" s="548"/>
      <c r="BD43" s="548"/>
      <c r="BE43" s="548"/>
      <c r="BF43" s="548"/>
      <c r="BG43" s="548"/>
      <c r="BH43" s="548"/>
      <c r="BI43" s="548"/>
      <c r="BJ43" s="548"/>
      <c r="BK43" s="548"/>
      <c r="BL43" s="548"/>
      <c r="BM43" s="548"/>
      <c r="BN43" s="548"/>
      <c r="BO43" s="548"/>
      <c r="BP43" s="548"/>
      <c r="BQ43" s="548"/>
      <c r="BR43" s="548"/>
      <c r="BS43" s="548"/>
    </row>
    <row r="44" spans="1:71" ht="180">
      <c r="A44" s="550">
        <v>1</v>
      </c>
      <c r="B44" s="531" t="s">
        <v>1252</v>
      </c>
      <c r="C44" s="532" t="s">
        <v>1253</v>
      </c>
      <c r="D44" s="551" t="s">
        <v>1301</v>
      </c>
      <c r="E44" s="419" t="s">
        <v>1255</v>
      </c>
      <c r="F44" s="419" t="s">
        <v>1256</v>
      </c>
      <c r="G44" s="541">
        <v>1115126</v>
      </c>
      <c r="H44" s="482"/>
      <c r="I44" s="541">
        <v>1115126</v>
      </c>
      <c r="J44" s="481"/>
      <c r="K44" s="481"/>
      <c r="L44" s="481"/>
      <c r="M44" s="481"/>
      <c r="N44" s="481"/>
      <c r="O44" s="481"/>
      <c r="P44" s="481"/>
      <c r="Q44" s="481"/>
      <c r="R44" s="481"/>
      <c r="S44" s="481"/>
      <c r="T44" s="481"/>
      <c r="U44" s="481"/>
      <c r="V44" s="481"/>
      <c r="W44" s="481"/>
      <c r="X44" s="481" t="s">
        <v>211</v>
      </c>
      <c r="Y44" s="481" t="s">
        <v>51</v>
      </c>
      <c r="Z44" s="481">
        <v>1115126</v>
      </c>
      <c r="AA44" s="481"/>
      <c r="AB44" s="481"/>
      <c r="AC44" s="481"/>
      <c r="AD44" s="481"/>
      <c r="AE44" s="552" t="s">
        <v>1302</v>
      </c>
    </row>
    <row r="45" spans="1:71" ht="201" customHeight="1">
      <c r="A45" s="553">
        <v>2</v>
      </c>
      <c r="B45" s="537" t="s">
        <v>1252</v>
      </c>
      <c r="C45" s="538" t="s">
        <v>1253</v>
      </c>
      <c r="D45" s="471" t="s">
        <v>1303</v>
      </c>
      <c r="E45" s="540" t="s">
        <v>1255</v>
      </c>
      <c r="F45" s="419" t="s">
        <v>1256</v>
      </c>
      <c r="G45" s="541">
        <v>300000</v>
      </c>
      <c r="H45" s="482"/>
      <c r="I45" s="541">
        <v>300000</v>
      </c>
      <c r="J45" s="481"/>
      <c r="K45" s="481"/>
      <c r="L45" s="481"/>
      <c r="M45" s="481"/>
      <c r="N45" s="481"/>
      <c r="O45" s="481"/>
      <c r="P45" s="481"/>
      <c r="Q45" s="481"/>
      <c r="R45" s="481"/>
      <c r="S45" s="481"/>
      <c r="T45" s="481"/>
      <c r="U45" s="481"/>
      <c r="V45" s="481"/>
      <c r="W45" s="481"/>
      <c r="X45" s="481" t="s">
        <v>50</v>
      </c>
      <c r="Y45" s="481" t="s">
        <v>51</v>
      </c>
      <c r="Z45" s="481" t="s">
        <v>1304</v>
      </c>
      <c r="AA45" s="481" t="s">
        <v>97</v>
      </c>
      <c r="AB45" s="481" t="s">
        <v>51</v>
      </c>
      <c r="AC45" s="481" t="s">
        <v>1304</v>
      </c>
      <c r="AD45" s="481"/>
      <c r="AE45" s="544" t="s">
        <v>58</v>
      </c>
    </row>
    <row r="46" spans="1:71" ht="192.75" customHeight="1">
      <c r="A46" s="553">
        <v>3</v>
      </c>
      <c r="B46" s="537" t="s">
        <v>1252</v>
      </c>
      <c r="C46" s="470" t="s">
        <v>1253</v>
      </c>
      <c r="D46" s="471" t="s">
        <v>1305</v>
      </c>
      <c r="E46" s="419" t="s">
        <v>1255</v>
      </c>
      <c r="F46" s="419" t="s">
        <v>1256</v>
      </c>
      <c r="G46" s="541">
        <v>500000</v>
      </c>
      <c r="H46" s="482"/>
      <c r="I46" s="541">
        <v>500000</v>
      </c>
      <c r="J46" s="481"/>
      <c r="K46" s="481"/>
      <c r="L46" s="481"/>
      <c r="M46" s="481"/>
      <c r="N46" s="481"/>
      <c r="O46" s="481"/>
      <c r="P46" s="481"/>
      <c r="Q46" s="481"/>
      <c r="R46" s="481"/>
      <c r="S46" s="481"/>
      <c r="T46" s="481"/>
      <c r="U46" s="481"/>
      <c r="V46" s="481"/>
      <c r="W46" s="481"/>
      <c r="X46" s="481" t="s">
        <v>50</v>
      </c>
      <c r="Y46" s="481" t="s">
        <v>51</v>
      </c>
      <c r="Z46" s="481" t="s">
        <v>1306</v>
      </c>
      <c r="AA46" s="481" t="s">
        <v>97</v>
      </c>
      <c r="AB46" s="481" t="s">
        <v>51</v>
      </c>
      <c r="AC46" s="481" t="s">
        <v>1306</v>
      </c>
      <c r="AD46" s="481"/>
      <c r="AE46" s="536" t="s">
        <v>58</v>
      </c>
    </row>
    <row r="47" spans="1:71" ht="216">
      <c r="A47" s="553">
        <v>4</v>
      </c>
      <c r="B47" s="477" t="s">
        <v>1307</v>
      </c>
      <c r="C47" s="478" t="s">
        <v>1308</v>
      </c>
      <c r="D47" s="471" t="s">
        <v>1309</v>
      </c>
      <c r="E47" s="528" t="s">
        <v>1310</v>
      </c>
      <c r="F47" s="419" t="s">
        <v>1256</v>
      </c>
      <c r="G47" s="541">
        <v>1200000</v>
      </c>
      <c r="H47" s="482"/>
      <c r="I47" s="541">
        <v>1200000</v>
      </c>
      <c r="J47" s="481"/>
      <c r="K47" s="481"/>
      <c r="L47" s="481"/>
      <c r="M47" s="481"/>
      <c r="N47" s="481"/>
      <c r="O47" s="481"/>
      <c r="P47" s="481"/>
      <c r="Q47" s="481"/>
      <c r="R47" s="481"/>
      <c r="S47" s="481"/>
      <c r="T47" s="481"/>
      <c r="U47" s="481"/>
      <c r="V47" s="481"/>
      <c r="W47" s="481"/>
      <c r="X47" s="481" t="s">
        <v>50</v>
      </c>
      <c r="Y47" s="481" t="s">
        <v>51</v>
      </c>
      <c r="Z47" s="481" t="s">
        <v>1311</v>
      </c>
      <c r="AA47" s="481" t="s">
        <v>97</v>
      </c>
      <c r="AB47" s="481" t="s">
        <v>51</v>
      </c>
      <c r="AC47" s="481" t="s">
        <v>1311</v>
      </c>
      <c r="AD47" s="481"/>
      <c r="AE47" s="480" t="s">
        <v>1312</v>
      </c>
    </row>
    <row r="48" spans="1:71" ht="18.75">
      <c r="A48" s="498"/>
      <c r="B48" s="498"/>
      <c r="C48" s="498"/>
      <c r="D48" s="498"/>
      <c r="E48" s="498"/>
      <c r="F48" s="498"/>
      <c r="G48" s="554">
        <f>SUM(G44:G47)</f>
        <v>3115126</v>
      </c>
      <c r="H48" s="554">
        <f t="shared" ref="H48" si="4">SUM(H44:H47)</f>
        <v>0</v>
      </c>
      <c r="I48" s="554">
        <f>SUM(I44:I47)</f>
        <v>3115126</v>
      </c>
      <c r="J48" s="498"/>
      <c r="K48" s="498"/>
      <c r="L48" s="498"/>
      <c r="M48" s="498"/>
      <c r="N48" s="498"/>
      <c r="O48" s="498"/>
      <c r="P48" s="498"/>
      <c r="Q48" s="498"/>
      <c r="R48" s="498"/>
      <c r="S48" s="498"/>
      <c r="T48" s="498"/>
      <c r="U48" s="498"/>
      <c r="V48" s="498"/>
      <c r="W48" s="498"/>
      <c r="X48" s="498"/>
      <c r="Y48" s="498"/>
      <c r="Z48" s="498"/>
      <c r="AA48" s="498"/>
      <c r="AB48" s="498"/>
      <c r="AC48" s="498"/>
      <c r="AD48" s="498"/>
      <c r="AE48" s="498"/>
    </row>
    <row r="49" spans="1:31" ht="142.5" customHeight="1">
      <c r="A49" s="555">
        <v>1</v>
      </c>
      <c r="B49" s="556" t="s">
        <v>1252</v>
      </c>
      <c r="C49" s="557" t="s">
        <v>1308</v>
      </c>
      <c r="D49" s="556" t="s">
        <v>1313</v>
      </c>
      <c r="E49" s="456" t="s">
        <v>1255</v>
      </c>
      <c r="F49" s="456" t="s">
        <v>1256</v>
      </c>
      <c r="G49" s="558">
        <v>2419719.98</v>
      </c>
      <c r="H49" s="558"/>
      <c r="I49" s="558">
        <v>2419719.98</v>
      </c>
      <c r="J49" s="559"/>
      <c r="K49" s="559"/>
      <c r="L49" s="559"/>
      <c r="M49" s="559"/>
      <c r="N49" s="559"/>
      <c r="O49" s="559"/>
      <c r="P49" s="559"/>
      <c r="Q49" s="559"/>
      <c r="R49" s="559"/>
      <c r="S49" s="559"/>
      <c r="T49" s="559"/>
      <c r="U49" s="559"/>
      <c r="V49" s="559"/>
      <c r="W49" s="559"/>
      <c r="X49" s="559" t="s">
        <v>206</v>
      </c>
      <c r="Y49" s="559" t="s">
        <v>51</v>
      </c>
      <c r="Z49" s="559">
        <v>400000</v>
      </c>
      <c r="AA49" s="456" t="s">
        <v>97</v>
      </c>
      <c r="AB49" s="456" t="s">
        <v>51</v>
      </c>
      <c r="AC49" s="456">
        <v>2019719.98</v>
      </c>
      <c r="AD49" s="559"/>
      <c r="AE49" s="560" t="s">
        <v>58</v>
      </c>
    </row>
    <row r="50" spans="1:31" ht="140.25" customHeight="1">
      <c r="A50" s="561">
        <v>2</v>
      </c>
      <c r="B50" s="556" t="s">
        <v>1252</v>
      </c>
      <c r="C50" s="562" t="s">
        <v>1308</v>
      </c>
      <c r="D50" s="556" t="s">
        <v>1314</v>
      </c>
      <c r="E50" s="563" t="s">
        <v>1255</v>
      </c>
      <c r="F50" s="563" t="s">
        <v>1256</v>
      </c>
      <c r="G50" s="558">
        <v>192912</v>
      </c>
      <c r="H50" s="558"/>
      <c r="I50" s="558">
        <v>192912</v>
      </c>
      <c r="J50" s="564"/>
      <c r="K50" s="564"/>
      <c r="L50" s="564"/>
      <c r="M50" s="564"/>
      <c r="N50" s="564"/>
      <c r="O50" s="564"/>
      <c r="P50" s="564"/>
      <c r="Q50" s="564"/>
      <c r="R50" s="564"/>
      <c r="S50" s="564"/>
      <c r="T50" s="564"/>
      <c r="U50" s="564"/>
      <c r="V50" s="564"/>
      <c r="W50" s="564"/>
      <c r="X50" s="564" t="s">
        <v>206</v>
      </c>
      <c r="Y50" s="564" t="s">
        <v>51</v>
      </c>
      <c r="Z50" s="564" t="s">
        <v>1315</v>
      </c>
      <c r="AA50" s="565"/>
      <c r="AB50" s="565"/>
      <c r="AC50" s="564"/>
      <c r="AD50" s="564"/>
      <c r="AE50" s="566" t="s">
        <v>58</v>
      </c>
    </row>
    <row r="51" spans="1:31" ht="213.75" customHeight="1">
      <c r="A51" s="555">
        <v>3</v>
      </c>
      <c r="B51" s="556" t="s">
        <v>1252</v>
      </c>
      <c r="C51" s="567" t="s">
        <v>1253</v>
      </c>
      <c r="D51" s="556" t="s">
        <v>1316</v>
      </c>
      <c r="E51" s="456" t="s">
        <v>1255</v>
      </c>
      <c r="F51" s="456" t="s">
        <v>1256</v>
      </c>
      <c r="G51" s="558">
        <v>504108</v>
      </c>
      <c r="H51" s="456"/>
      <c r="I51" s="558">
        <v>530640</v>
      </c>
      <c r="J51" s="568"/>
      <c r="K51" s="568"/>
      <c r="L51" s="568"/>
      <c r="M51" s="568"/>
      <c r="N51" s="568"/>
      <c r="O51" s="568"/>
      <c r="P51" s="568"/>
      <c r="Q51" s="568"/>
      <c r="R51" s="568"/>
      <c r="S51" s="568"/>
      <c r="T51" s="568"/>
      <c r="U51" s="568"/>
      <c r="V51" s="568"/>
      <c r="W51" s="568"/>
      <c r="X51" s="568" t="s">
        <v>50</v>
      </c>
      <c r="Y51" s="568" t="s">
        <v>51</v>
      </c>
      <c r="Z51" s="568" t="s">
        <v>1306</v>
      </c>
      <c r="AA51" s="568" t="s">
        <v>97</v>
      </c>
      <c r="AB51" s="568" t="s">
        <v>51</v>
      </c>
      <c r="AC51" s="568" t="s">
        <v>1306</v>
      </c>
      <c r="AD51" s="568"/>
      <c r="AE51" s="560" t="s">
        <v>58</v>
      </c>
    </row>
    <row r="52" spans="1:31" ht="213.75" customHeight="1">
      <c r="A52" s="555">
        <v>4</v>
      </c>
      <c r="B52" s="556" t="s">
        <v>1252</v>
      </c>
      <c r="C52" s="569" t="s">
        <v>1253</v>
      </c>
      <c r="D52" s="556" t="s">
        <v>1317</v>
      </c>
      <c r="E52" s="563" t="s">
        <v>1255</v>
      </c>
      <c r="F52" s="456" t="s">
        <v>1256</v>
      </c>
      <c r="G52" s="558">
        <v>258629</v>
      </c>
      <c r="H52" s="456"/>
      <c r="I52" s="558">
        <v>272241</v>
      </c>
      <c r="J52" s="568"/>
      <c r="K52" s="568"/>
      <c r="L52" s="568"/>
      <c r="M52" s="568"/>
      <c r="N52" s="568"/>
      <c r="O52" s="568"/>
      <c r="P52" s="568"/>
      <c r="Q52" s="568"/>
      <c r="R52" s="568"/>
      <c r="S52" s="568"/>
      <c r="T52" s="568"/>
      <c r="U52" s="568"/>
      <c r="V52" s="568"/>
      <c r="W52" s="568"/>
      <c r="X52" s="568" t="s">
        <v>50</v>
      </c>
      <c r="Y52" s="568" t="s">
        <v>51</v>
      </c>
      <c r="Z52" s="568" t="s">
        <v>1304</v>
      </c>
      <c r="AA52" s="568" t="s">
        <v>97</v>
      </c>
      <c r="AB52" s="568" t="s">
        <v>51</v>
      </c>
      <c r="AC52" s="568" t="s">
        <v>1304</v>
      </c>
      <c r="AD52" s="568"/>
      <c r="AE52" s="566" t="s">
        <v>58</v>
      </c>
    </row>
    <row r="53" spans="1:31" ht="46.5" customHeight="1">
      <c r="A53" s="498"/>
      <c r="B53" s="498"/>
      <c r="C53" s="498"/>
      <c r="D53" s="498"/>
      <c r="E53" s="498"/>
      <c r="F53" s="498"/>
      <c r="G53" s="554">
        <f>SUM(G49:G52)</f>
        <v>3375368.98</v>
      </c>
      <c r="H53" s="498"/>
      <c r="I53" s="554">
        <f>SUM(I49:I52)</f>
        <v>3415512.98</v>
      </c>
      <c r="J53" s="498"/>
      <c r="K53" s="498"/>
      <c r="L53" s="498"/>
      <c r="M53" s="498"/>
      <c r="N53" s="498"/>
      <c r="O53" s="498"/>
      <c r="P53" s="498"/>
      <c r="Q53" s="498"/>
      <c r="R53" s="498"/>
      <c r="S53" s="498"/>
      <c r="T53" s="498"/>
      <c r="U53" s="498"/>
      <c r="V53" s="498"/>
      <c r="W53" s="498"/>
      <c r="X53" s="498"/>
      <c r="Y53" s="498"/>
      <c r="Z53" s="498"/>
      <c r="AA53" s="498"/>
      <c r="AB53" s="498"/>
      <c r="AC53" s="498"/>
      <c r="AD53" s="498"/>
      <c r="AE53" s="498"/>
    </row>
  </sheetData>
  <mergeCells count="46">
    <mergeCell ref="AE12:AE13"/>
    <mergeCell ref="N12:N13"/>
    <mergeCell ref="O12:O13"/>
    <mergeCell ref="P12:P13"/>
    <mergeCell ref="Q12:Q13"/>
    <mergeCell ref="R12:R13"/>
    <mergeCell ref="S12:S13"/>
    <mergeCell ref="T12:T13"/>
    <mergeCell ref="U12:U13"/>
    <mergeCell ref="V12:V13"/>
    <mergeCell ref="Z12:Z13"/>
    <mergeCell ref="AD12:AD13"/>
    <mergeCell ref="M12:M13"/>
    <mergeCell ref="A12:A13"/>
    <mergeCell ref="B12:B13"/>
    <mergeCell ref="C12:C13"/>
    <mergeCell ref="D12:D13"/>
    <mergeCell ref="E12:E13"/>
    <mergeCell ref="F12:F13"/>
    <mergeCell ref="G12:G13"/>
    <mergeCell ref="H12:H13"/>
    <mergeCell ref="J12:J13"/>
    <mergeCell ref="K12:K13"/>
    <mergeCell ref="L12:L13"/>
    <mergeCell ref="A6:F6"/>
    <mergeCell ref="R2:T3"/>
    <mergeCell ref="U2:W3"/>
    <mergeCell ref="X2:Z3"/>
    <mergeCell ref="AA2:AC3"/>
    <mergeCell ref="G3:G4"/>
    <mergeCell ref="H3:H4"/>
    <mergeCell ref="I3:I4"/>
    <mergeCell ref="J3:J4"/>
    <mergeCell ref="K3:K4"/>
    <mergeCell ref="AD2:AD4"/>
    <mergeCell ref="AE2:AE4"/>
    <mergeCell ref="A1:AE1"/>
    <mergeCell ref="A2:A4"/>
    <mergeCell ref="B2:B4"/>
    <mergeCell ref="C2:C4"/>
    <mergeCell ref="D2:D4"/>
    <mergeCell ref="E2:E4"/>
    <mergeCell ref="F2:F4"/>
    <mergeCell ref="G2:K2"/>
    <mergeCell ref="L2:N3"/>
    <mergeCell ref="O2:Q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94"/>
  <sheetViews>
    <sheetView tabSelected="1" topLeftCell="A20" workbookViewId="0">
      <selection activeCell="E31" sqref="E31"/>
    </sheetView>
  </sheetViews>
  <sheetFormatPr defaultRowHeight="15"/>
  <cols>
    <col min="1" max="1" width="10.5703125" style="773" customWidth="1"/>
    <col min="2" max="2" width="22.140625" style="774" customWidth="1"/>
    <col min="3" max="3" width="41.85546875" style="774" customWidth="1"/>
    <col min="4" max="4" width="35.140625" customWidth="1"/>
    <col min="5" max="5" width="40.28515625" customWidth="1"/>
    <col min="6" max="6" width="29" customWidth="1"/>
    <col min="7" max="7" width="16.85546875" customWidth="1"/>
    <col min="8" max="9" width="16.140625" customWidth="1"/>
    <col min="10" max="10" width="12.28515625" customWidth="1"/>
    <col min="11" max="11" width="11.85546875" customWidth="1"/>
    <col min="12" max="12" width="13.5703125" style="772" customWidth="1"/>
    <col min="13" max="13" width="18.28515625" style="772" customWidth="1"/>
    <col min="14" max="23" width="17.28515625" style="772" customWidth="1"/>
    <col min="24" max="24" width="17.42578125" customWidth="1"/>
    <col min="25" max="25" width="7.28515625" customWidth="1"/>
    <col min="26" max="26" width="20.85546875" customWidth="1"/>
    <col min="251" max="251" width="4" customWidth="1"/>
    <col min="252" max="252" width="34.85546875" customWidth="1"/>
    <col min="253" max="253" width="50.5703125" customWidth="1"/>
    <col min="254" max="254" width="35.42578125" customWidth="1"/>
    <col min="255" max="255" width="28.42578125" customWidth="1"/>
    <col min="256" max="256" width="28" customWidth="1"/>
    <col min="257" max="257" width="12" customWidth="1"/>
    <col min="258" max="259" width="12.28515625" customWidth="1"/>
    <col min="260" max="260" width="7.42578125" customWidth="1"/>
    <col min="261" max="261" width="5.7109375" customWidth="1"/>
    <col min="262" max="262" width="6.140625" customWidth="1"/>
    <col min="263" max="263" width="16" customWidth="1"/>
    <col min="264" max="264" width="6" customWidth="1"/>
    <col min="265" max="265" width="7" customWidth="1"/>
    <col min="266" max="266" width="16.28515625" customWidth="1"/>
    <col min="267" max="267" width="9.7109375" customWidth="1"/>
    <col min="268" max="268" width="7.140625" customWidth="1"/>
    <col min="269" max="269" width="19.140625" customWidth="1"/>
    <col min="270" max="270" width="17.42578125" customWidth="1"/>
    <col min="271" max="271" width="7.28515625" customWidth="1"/>
    <col min="272" max="272" width="13.28515625" customWidth="1"/>
    <col min="507" max="507" width="4" customWidth="1"/>
    <col min="508" max="508" width="34.85546875" customWidth="1"/>
    <col min="509" max="509" width="50.5703125" customWidth="1"/>
    <col min="510" max="510" width="35.42578125" customWidth="1"/>
    <col min="511" max="511" width="28.42578125" customWidth="1"/>
    <col min="512" max="512" width="28" customWidth="1"/>
    <col min="513" max="513" width="12" customWidth="1"/>
    <col min="514" max="515" width="12.28515625" customWidth="1"/>
    <col min="516" max="516" width="7.42578125" customWidth="1"/>
    <col min="517" max="517" width="5.7109375" customWidth="1"/>
    <col min="518" max="518" width="6.140625" customWidth="1"/>
    <col min="519" max="519" width="16" customWidth="1"/>
    <col min="520" max="520" width="6" customWidth="1"/>
    <col min="521" max="521" width="7" customWidth="1"/>
    <col min="522" max="522" width="16.28515625" customWidth="1"/>
    <col min="523" max="523" width="9.7109375" customWidth="1"/>
    <col min="524" max="524" width="7.140625" customWidth="1"/>
    <col min="525" max="525" width="19.140625" customWidth="1"/>
    <col min="526" max="526" width="17.42578125" customWidth="1"/>
    <col min="527" max="527" width="7.28515625" customWidth="1"/>
    <col min="528" max="528" width="13.28515625" customWidth="1"/>
    <col min="763" max="763" width="4" customWidth="1"/>
    <col min="764" max="764" width="34.85546875" customWidth="1"/>
    <col min="765" max="765" width="50.5703125" customWidth="1"/>
    <col min="766" max="766" width="35.42578125" customWidth="1"/>
    <col min="767" max="767" width="28.42578125" customWidth="1"/>
    <col min="768" max="768" width="28" customWidth="1"/>
    <col min="769" max="769" width="12" customWidth="1"/>
    <col min="770" max="771" width="12.28515625" customWidth="1"/>
    <col min="772" max="772" width="7.42578125" customWidth="1"/>
    <col min="773" max="773" width="5.7109375" customWidth="1"/>
    <col min="774" max="774" width="6.140625" customWidth="1"/>
    <col min="775" max="775" width="16" customWidth="1"/>
    <col min="776" max="776" width="6" customWidth="1"/>
    <col min="777" max="777" width="7" customWidth="1"/>
    <col min="778" max="778" width="16.28515625" customWidth="1"/>
    <col min="779" max="779" width="9.7109375" customWidth="1"/>
    <col min="780" max="780" width="7.140625" customWidth="1"/>
    <col min="781" max="781" width="19.140625" customWidth="1"/>
    <col min="782" max="782" width="17.42578125" customWidth="1"/>
    <col min="783" max="783" width="7.28515625" customWidth="1"/>
    <col min="784" max="784" width="13.28515625" customWidth="1"/>
    <col min="1019" max="1019" width="4" customWidth="1"/>
    <col min="1020" max="1020" width="34.85546875" customWidth="1"/>
    <col min="1021" max="1021" width="50.5703125" customWidth="1"/>
    <col min="1022" max="1022" width="35.42578125" customWidth="1"/>
    <col min="1023" max="1023" width="28.42578125" customWidth="1"/>
    <col min="1024" max="1024" width="28" customWidth="1"/>
    <col min="1025" max="1025" width="12" customWidth="1"/>
    <col min="1026" max="1027" width="12.28515625" customWidth="1"/>
    <col min="1028" max="1028" width="7.42578125" customWidth="1"/>
    <col min="1029" max="1029" width="5.7109375" customWidth="1"/>
    <col min="1030" max="1030" width="6.140625" customWidth="1"/>
    <col min="1031" max="1031" width="16" customWidth="1"/>
    <col min="1032" max="1032" width="6" customWidth="1"/>
    <col min="1033" max="1033" width="7" customWidth="1"/>
    <col min="1034" max="1034" width="16.28515625" customWidth="1"/>
    <col min="1035" max="1035" width="9.7109375" customWidth="1"/>
    <col min="1036" max="1036" width="7.140625" customWidth="1"/>
    <col min="1037" max="1037" width="19.140625" customWidth="1"/>
    <col min="1038" max="1038" width="17.42578125" customWidth="1"/>
    <col min="1039" max="1039" width="7.28515625" customWidth="1"/>
    <col min="1040" max="1040" width="13.28515625" customWidth="1"/>
    <col min="1275" max="1275" width="4" customWidth="1"/>
    <col min="1276" max="1276" width="34.85546875" customWidth="1"/>
    <col min="1277" max="1277" width="50.5703125" customWidth="1"/>
    <col min="1278" max="1278" width="35.42578125" customWidth="1"/>
    <col min="1279" max="1279" width="28.42578125" customWidth="1"/>
    <col min="1280" max="1280" width="28" customWidth="1"/>
    <col min="1281" max="1281" width="12" customWidth="1"/>
    <col min="1282" max="1283" width="12.28515625" customWidth="1"/>
    <col min="1284" max="1284" width="7.42578125" customWidth="1"/>
    <col min="1285" max="1285" width="5.7109375" customWidth="1"/>
    <col min="1286" max="1286" width="6.140625" customWidth="1"/>
    <col min="1287" max="1287" width="16" customWidth="1"/>
    <col min="1288" max="1288" width="6" customWidth="1"/>
    <col min="1289" max="1289" width="7" customWidth="1"/>
    <col min="1290" max="1290" width="16.28515625" customWidth="1"/>
    <col min="1291" max="1291" width="9.7109375" customWidth="1"/>
    <col min="1292" max="1292" width="7.140625" customWidth="1"/>
    <col min="1293" max="1293" width="19.140625" customWidth="1"/>
    <col min="1294" max="1294" width="17.42578125" customWidth="1"/>
    <col min="1295" max="1295" width="7.28515625" customWidth="1"/>
    <col min="1296" max="1296" width="13.28515625" customWidth="1"/>
    <col min="1531" max="1531" width="4" customWidth="1"/>
    <col min="1532" max="1532" width="34.85546875" customWidth="1"/>
    <col min="1533" max="1533" width="50.5703125" customWidth="1"/>
    <col min="1534" max="1534" width="35.42578125" customWidth="1"/>
    <col min="1535" max="1535" width="28.42578125" customWidth="1"/>
    <col min="1536" max="1536" width="28" customWidth="1"/>
    <col min="1537" max="1537" width="12" customWidth="1"/>
    <col min="1538" max="1539" width="12.28515625" customWidth="1"/>
    <col min="1540" max="1540" width="7.42578125" customWidth="1"/>
    <col min="1541" max="1541" width="5.7109375" customWidth="1"/>
    <col min="1542" max="1542" width="6.140625" customWidth="1"/>
    <col min="1543" max="1543" width="16" customWidth="1"/>
    <col min="1544" max="1544" width="6" customWidth="1"/>
    <col min="1545" max="1545" width="7" customWidth="1"/>
    <col min="1546" max="1546" width="16.28515625" customWidth="1"/>
    <col min="1547" max="1547" width="9.7109375" customWidth="1"/>
    <col min="1548" max="1548" width="7.140625" customWidth="1"/>
    <col min="1549" max="1549" width="19.140625" customWidth="1"/>
    <col min="1550" max="1550" width="17.42578125" customWidth="1"/>
    <col min="1551" max="1551" width="7.28515625" customWidth="1"/>
    <col min="1552" max="1552" width="13.28515625" customWidth="1"/>
    <col min="1787" max="1787" width="4" customWidth="1"/>
    <col min="1788" max="1788" width="34.85546875" customWidth="1"/>
    <col min="1789" max="1789" width="50.5703125" customWidth="1"/>
    <col min="1790" max="1790" width="35.42578125" customWidth="1"/>
    <col min="1791" max="1791" width="28.42578125" customWidth="1"/>
    <col min="1792" max="1792" width="28" customWidth="1"/>
    <col min="1793" max="1793" width="12" customWidth="1"/>
    <col min="1794" max="1795" width="12.28515625" customWidth="1"/>
    <col min="1796" max="1796" width="7.42578125" customWidth="1"/>
    <col min="1797" max="1797" width="5.7109375" customWidth="1"/>
    <col min="1798" max="1798" width="6.140625" customWidth="1"/>
    <col min="1799" max="1799" width="16" customWidth="1"/>
    <col min="1800" max="1800" width="6" customWidth="1"/>
    <col min="1801" max="1801" width="7" customWidth="1"/>
    <col min="1802" max="1802" width="16.28515625" customWidth="1"/>
    <col min="1803" max="1803" width="9.7109375" customWidth="1"/>
    <col min="1804" max="1804" width="7.140625" customWidth="1"/>
    <col min="1805" max="1805" width="19.140625" customWidth="1"/>
    <col min="1806" max="1806" width="17.42578125" customWidth="1"/>
    <col min="1807" max="1807" width="7.28515625" customWidth="1"/>
    <col min="1808" max="1808" width="13.28515625" customWidth="1"/>
    <col min="2043" max="2043" width="4" customWidth="1"/>
    <col min="2044" max="2044" width="34.85546875" customWidth="1"/>
    <col min="2045" max="2045" width="50.5703125" customWidth="1"/>
    <col min="2046" max="2046" width="35.42578125" customWidth="1"/>
    <col min="2047" max="2047" width="28.42578125" customWidth="1"/>
    <col min="2048" max="2048" width="28" customWidth="1"/>
    <col min="2049" max="2049" width="12" customWidth="1"/>
    <col min="2050" max="2051" width="12.28515625" customWidth="1"/>
    <col min="2052" max="2052" width="7.42578125" customWidth="1"/>
    <col min="2053" max="2053" width="5.7109375" customWidth="1"/>
    <col min="2054" max="2054" width="6.140625" customWidth="1"/>
    <col min="2055" max="2055" width="16" customWidth="1"/>
    <col min="2056" max="2056" width="6" customWidth="1"/>
    <col min="2057" max="2057" width="7" customWidth="1"/>
    <col min="2058" max="2058" width="16.28515625" customWidth="1"/>
    <col min="2059" max="2059" width="9.7109375" customWidth="1"/>
    <col min="2060" max="2060" width="7.140625" customWidth="1"/>
    <col min="2061" max="2061" width="19.140625" customWidth="1"/>
    <col min="2062" max="2062" width="17.42578125" customWidth="1"/>
    <col min="2063" max="2063" width="7.28515625" customWidth="1"/>
    <col min="2064" max="2064" width="13.28515625" customWidth="1"/>
    <col min="2299" max="2299" width="4" customWidth="1"/>
    <col min="2300" max="2300" width="34.85546875" customWidth="1"/>
    <col min="2301" max="2301" width="50.5703125" customWidth="1"/>
    <col min="2302" max="2302" width="35.42578125" customWidth="1"/>
    <col min="2303" max="2303" width="28.42578125" customWidth="1"/>
    <col min="2304" max="2304" width="28" customWidth="1"/>
    <col min="2305" max="2305" width="12" customWidth="1"/>
    <col min="2306" max="2307" width="12.28515625" customWidth="1"/>
    <col min="2308" max="2308" width="7.42578125" customWidth="1"/>
    <col min="2309" max="2309" width="5.7109375" customWidth="1"/>
    <col min="2310" max="2310" width="6.140625" customWidth="1"/>
    <col min="2311" max="2311" width="16" customWidth="1"/>
    <col min="2312" max="2312" width="6" customWidth="1"/>
    <col min="2313" max="2313" width="7" customWidth="1"/>
    <col min="2314" max="2314" width="16.28515625" customWidth="1"/>
    <col min="2315" max="2315" width="9.7109375" customWidth="1"/>
    <col min="2316" max="2316" width="7.140625" customWidth="1"/>
    <col min="2317" max="2317" width="19.140625" customWidth="1"/>
    <col min="2318" max="2318" width="17.42578125" customWidth="1"/>
    <col min="2319" max="2319" width="7.28515625" customWidth="1"/>
    <col min="2320" max="2320" width="13.28515625" customWidth="1"/>
    <col min="2555" max="2555" width="4" customWidth="1"/>
    <col min="2556" max="2556" width="34.85546875" customWidth="1"/>
    <col min="2557" max="2557" width="50.5703125" customWidth="1"/>
    <col min="2558" max="2558" width="35.42578125" customWidth="1"/>
    <col min="2559" max="2559" width="28.42578125" customWidth="1"/>
    <col min="2560" max="2560" width="28" customWidth="1"/>
    <col min="2561" max="2561" width="12" customWidth="1"/>
    <col min="2562" max="2563" width="12.28515625" customWidth="1"/>
    <col min="2564" max="2564" width="7.42578125" customWidth="1"/>
    <col min="2565" max="2565" width="5.7109375" customWidth="1"/>
    <col min="2566" max="2566" width="6.140625" customWidth="1"/>
    <col min="2567" max="2567" width="16" customWidth="1"/>
    <col min="2568" max="2568" width="6" customWidth="1"/>
    <col min="2569" max="2569" width="7" customWidth="1"/>
    <col min="2570" max="2570" width="16.28515625" customWidth="1"/>
    <col min="2571" max="2571" width="9.7109375" customWidth="1"/>
    <col min="2572" max="2572" width="7.140625" customWidth="1"/>
    <col min="2573" max="2573" width="19.140625" customWidth="1"/>
    <col min="2574" max="2574" width="17.42578125" customWidth="1"/>
    <col min="2575" max="2575" width="7.28515625" customWidth="1"/>
    <col min="2576" max="2576" width="13.28515625" customWidth="1"/>
    <col min="2811" max="2811" width="4" customWidth="1"/>
    <col min="2812" max="2812" width="34.85546875" customWidth="1"/>
    <col min="2813" max="2813" width="50.5703125" customWidth="1"/>
    <col min="2814" max="2814" width="35.42578125" customWidth="1"/>
    <col min="2815" max="2815" width="28.42578125" customWidth="1"/>
    <col min="2816" max="2816" width="28" customWidth="1"/>
    <col min="2817" max="2817" width="12" customWidth="1"/>
    <col min="2818" max="2819" width="12.28515625" customWidth="1"/>
    <col min="2820" max="2820" width="7.42578125" customWidth="1"/>
    <col min="2821" max="2821" width="5.7109375" customWidth="1"/>
    <col min="2822" max="2822" width="6.140625" customWidth="1"/>
    <col min="2823" max="2823" width="16" customWidth="1"/>
    <col min="2824" max="2824" width="6" customWidth="1"/>
    <col min="2825" max="2825" width="7" customWidth="1"/>
    <col min="2826" max="2826" width="16.28515625" customWidth="1"/>
    <col min="2827" max="2827" width="9.7109375" customWidth="1"/>
    <col min="2828" max="2828" width="7.140625" customWidth="1"/>
    <col min="2829" max="2829" width="19.140625" customWidth="1"/>
    <col min="2830" max="2830" width="17.42578125" customWidth="1"/>
    <col min="2831" max="2831" width="7.28515625" customWidth="1"/>
    <col min="2832" max="2832" width="13.28515625" customWidth="1"/>
    <col min="3067" max="3067" width="4" customWidth="1"/>
    <col min="3068" max="3068" width="34.85546875" customWidth="1"/>
    <col min="3069" max="3069" width="50.5703125" customWidth="1"/>
    <col min="3070" max="3070" width="35.42578125" customWidth="1"/>
    <col min="3071" max="3071" width="28.42578125" customWidth="1"/>
    <col min="3072" max="3072" width="28" customWidth="1"/>
    <col min="3073" max="3073" width="12" customWidth="1"/>
    <col min="3074" max="3075" width="12.28515625" customWidth="1"/>
    <col min="3076" max="3076" width="7.42578125" customWidth="1"/>
    <col min="3077" max="3077" width="5.7109375" customWidth="1"/>
    <col min="3078" max="3078" width="6.140625" customWidth="1"/>
    <col min="3079" max="3079" width="16" customWidth="1"/>
    <col min="3080" max="3080" width="6" customWidth="1"/>
    <col min="3081" max="3081" width="7" customWidth="1"/>
    <col min="3082" max="3082" width="16.28515625" customWidth="1"/>
    <col min="3083" max="3083" width="9.7109375" customWidth="1"/>
    <col min="3084" max="3084" width="7.140625" customWidth="1"/>
    <col min="3085" max="3085" width="19.140625" customWidth="1"/>
    <col min="3086" max="3086" width="17.42578125" customWidth="1"/>
    <col min="3087" max="3087" width="7.28515625" customWidth="1"/>
    <col min="3088" max="3088" width="13.28515625" customWidth="1"/>
    <col min="3323" max="3323" width="4" customWidth="1"/>
    <col min="3324" max="3324" width="34.85546875" customWidth="1"/>
    <col min="3325" max="3325" width="50.5703125" customWidth="1"/>
    <col min="3326" max="3326" width="35.42578125" customWidth="1"/>
    <col min="3327" max="3327" width="28.42578125" customWidth="1"/>
    <col min="3328" max="3328" width="28" customWidth="1"/>
    <col min="3329" max="3329" width="12" customWidth="1"/>
    <col min="3330" max="3331" width="12.28515625" customWidth="1"/>
    <col min="3332" max="3332" width="7.42578125" customWidth="1"/>
    <col min="3333" max="3333" width="5.7109375" customWidth="1"/>
    <col min="3334" max="3334" width="6.140625" customWidth="1"/>
    <col min="3335" max="3335" width="16" customWidth="1"/>
    <col min="3336" max="3336" width="6" customWidth="1"/>
    <col min="3337" max="3337" width="7" customWidth="1"/>
    <col min="3338" max="3338" width="16.28515625" customWidth="1"/>
    <col min="3339" max="3339" width="9.7109375" customWidth="1"/>
    <col min="3340" max="3340" width="7.140625" customWidth="1"/>
    <col min="3341" max="3341" width="19.140625" customWidth="1"/>
    <col min="3342" max="3342" width="17.42578125" customWidth="1"/>
    <col min="3343" max="3343" width="7.28515625" customWidth="1"/>
    <col min="3344" max="3344" width="13.28515625" customWidth="1"/>
    <col min="3579" max="3579" width="4" customWidth="1"/>
    <col min="3580" max="3580" width="34.85546875" customWidth="1"/>
    <col min="3581" max="3581" width="50.5703125" customWidth="1"/>
    <col min="3582" max="3582" width="35.42578125" customWidth="1"/>
    <col min="3583" max="3583" width="28.42578125" customWidth="1"/>
    <col min="3584" max="3584" width="28" customWidth="1"/>
    <col min="3585" max="3585" width="12" customWidth="1"/>
    <col min="3586" max="3587" width="12.28515625" customWidth="1"/>
    <col min="3588" max="3588" width="7.42578125" customWidth="1"/>
    <col min="3589" max="3589" width="5.7109375" customWidth="1"/>
    <col min="3590" max="3590" width="6.140625" customWidth="1"/>
    <col min="3591" max="3591" width="16" customWidth="1"/>
    <col min="3592" max="3592" width="6" customWidth="1"/>
    <col min="3593" max="3593" width="7" customWidth="1"/>
    <col min="3594" max="3594" width="16.28515625" customWidth="1"/>
    <col min="3595" max="3595" width="9.7109375" customWidth="1"/>
    <col min="3596" max="3596" width="7.140625" customWidth="1"/>
    <col min="3597" max="3597" width="19.140625" customWidth="1"/>
    <col min="3598" max="3598" width="17.42578125" customWidth="1"/>
    <col min="3599" max="3599" width="7.28515625" customWidth="1"/>
    <col min="3600" max="3600" width="13.28515625" customWidth="1"/>
    <col min="3835" max="3835" width="4" customWidth="1"/>
    <col min="3836" max="3836" width="34.85546875" customWidth="1"/>
    <col min="3837" max="3837" width="50.5703125" customWidth="1"/>
    <col min="3838" max="3838" width="35.42578125" customWidth="1"/>
    <col min="3839" max="3839" width="28.42578125" customWidth="1"/>
    <col min="3840" max="3840" width="28" customWidth="1"/>
    <col min="3841" max="3841" width="12" customWidth="1"/>
    <col min="3842" max="3843" width="12.28515625" customWidth="1"/>
    <col min="3844" max="3844" width="7.42578125" customWidth="1"/>
    <col min="3845" max="3845" width="5.7109375" customWidth="1"/>
    <col min="3846" max="3846" width="6.140625" customWidth="1"/>
    <col min="3847" max="3847" width="16" customWidth="1"/>
    <col min="3848" max="3848" width="6" customWidth="1"/>
    <col min="3849" max="3849" width="7" customWidth="1"/>
    <col min="3850" max="3850" width="16.28515625" customWidth="1"/>
    <col min="3851" max="3851" width="9.7109375" customWidth="1"/>
    <col min="3852" max="3852" width="7.140625" customWidth="1"/>
    <col min="3853" max="3853" width="19.140625" customWidth="1"/>
    <col min="3854" max="3854" width="17.42578125" customWidth="1"/>
    <col min="3855" max="3855" width="7.28515625" customWidth="1"/>
    <col min="3856" max="3856" width="13.28515625" customWidth="1"/>
    <col min="4091" max="4091" width="4" customWidth="1"/>
    <col min="4092" max="4092" width="34.85546875" customWidth="1"/>
    <col min="4093" max="4093" width="50.5703125" customWidth="1"/>
    <col min="4094" max="4094" width="35.42578125" customWidth="1"/>
    <col min="4095" max="4095" width="28.42578125" customWidth="1"/>
    <col min="4096" max="4096" width="28" customWidth="1"/>
    <col min="4097" max="4097" width="12" customWidth="1"/>
    <col min="4098" max="4099" width="12.28515625" customWidth="1"/>
    <col min="4100" max="4100" width="7.42578125" customWidth="1"/>
    <col min="4101" max="4101" width="5.7109375" customWidth="1"/>
    <col min="4102" max="4102" width="6.140625" customWidth="1"/>
    <col min="4103" max="4103" width="16" customWidth="1"/>
    <col min="4104" max="4104" width="6" customWidth="1"/>
    <col min="4105" max="4105" width="7" customWidth="1"/>
    <col min="4106" max="4106" width="16.28515625" customWidth="1"/>
    <col min="4107" max="4107" width="9.7109375" customWidth="1"/>
    <col min="4108" max="4108" width="7.140625" customWidth="1"/>
    <col min="4109" max="4109" width="19.140625" customWidth="1"/>
    <col min="4110" max="4110" width="17.42578125" customWidth="1"/>
    <col min="4111" max="4111" width="7.28515625" customWidth="1"/>
    <col min="4112" max="4112" width="13.28515625" customWidth="1"/>
    <col min="4347" max="4347" width="4" customWidth="1"/>
    <col min="4348" max="4348" width="34.85546875" customWidth="1"/>
    <col min="4349" max="4349" width="50.5703125" customWidth="1"/>
    <col min="4350" max="4350" width="35.42578125" customWidth="1"/>
    <col min="4351" max="4351" width="28.42578125" customWidth="1"/>
    <col min="4352" max="4352" width="28" customWidth="1"/>
    <col min="4353" max="4353" width="12" customWidth="1"/>
    <col min="4354" max="4355" width="12.28515625" customWidth="1"/>
    <col min="4356" max="4356" width="7.42578125" customWidth="1"/>
    <col min="4357" max="4357" width="5.7109375" customWidth="1"/>
    <col min="4358" max="4358" width="6.140625" customWidth="1"/>
    <col min="4359" max="4359" width="16" customWidth="1"/>
    <col min="4360" max="4360" width="6" customWidth="1"/>
    <col min="4361" max="4361" width="7" customWidth="1"/>
    <col min="4362" max="4362" width="16.28515625" customWidth="1"/>
    <col min="4363" max="4363" width="9.7109375" customWidth="1"/>
    <col min="4364" max="4364" width="7.140625" customWidth="1"/>
    <col min="4365" max="4365" width="19.140625" customWidth="1"/>
    <col min="4366" max="4366" width="17.42578125" customWidth="1"/>
    <col min="4367" max="4367" width="7.28515625" customWidth="1"/>
    <col min="4368" max="4368" width="13.28515625" customWidth="1"/>
    <col min="4603" max="4603" width="4" customWidth="1"/>
    <col min="4604" max="4604" width="34.85546875" customWidth="1"/>
    <col min="4605" max="4605" width="50.5703125" customWidth="1"/>
    <col min="4606" max="4606" width="35.42578125" customWidth="1"/>
    <col min="4607" max="4607" width="28.42578125" customWidth="1"/>
    <col min="4608" max="4608" width="28" customWidth="1"/>
    <col min="4609" max="4609" width="12" customWidth="1"/>
    <col min="4610" max="4611" width="12.28515625" customWidth="1"/>
    <col min="4612" max="4612" width="7.42578125" customWidth="1"/>
    <col min="4613" max="4613" width="5.7109375" customWidth="1"/>
    <col min="4614" max="4614" width="6.140625" customWidth="1"/>
    <col min="4615" max="4615" width="16" customWidth="1"/>
    <col min="4616" max="4616" width="6" customWidth="1"/>
    <col min="4617" max="4617" width="7" customWidth="1"/>
    <col min="4618" max="4618" width="16.28515625" customWidth="1"/>
    <col min="4619" max="4619" width="9.7109375" customWidth="1"/>
    <col min="4620" max="4620" width="7.140625" customWidth="1"/>
    <col min="4621" max="4621" width="19.140625" customWidth="1"/>
    <col min="4622" max="4622" width="17.42578125" customWidth="1"/>
    <col min="4623" max="4623" width="7.28515625" customWidth="1"/>
    <col min="4624" max="4624" width="13.28515625" customWidth="1"/>
    <col min="4859" max="4859" width="4" customWidth="1"/>
    <col min="4860" max="4860" width="34.85546875" customWidth="1"/>
    <col min="4861" max="4861" width="50.5703125" customWidth="1"/>
    <col min="4862" max="4862" width="35.42578125" customWidth="1"/>
    <col min="4863" max="4863" width="28.42578125" customWidth="1"/>
    <col min="4864" max="4864" width="28" customWidth="1"/>
    <col min="4865" max="4865" width="12" customWidth="1"/>
    <col min="4866" max="4867" width="12.28515625" customWidth="1"/>
    <col min="4868" max="4868" width="7.42578125" customWidth="1"/>
    <col min="4869" max="4869" width="5.7109375" customWidth="1"/>
    <col min="4870" max="4870" width="6.140625" customWidth="1"/>
    <col min="4871" max="4871" width="16" customWidth="1"/>
    <col min="4872" max="4872" width="6" customWidth="1"/>
    <col min="4873" max="4873" width="7" customWidth="1"/>
    <col min="4874" max="4874" width="16.28515625" customWidth="1"/>
    <col min="4875" max="4875" width="9.7109375" customWidth="1"/>
    <col min="4876" max="4876" width="7.140625" customWidth="1"/>
    <col min="4877" max="4877" width="19.140625" customWidth="1"/>
    <col min="4878" max="4878" width="17.42578125" customWidth="1"/>
    <col min="4879" max="4879" width="7.28515625" customWidth="1"/>
    <col min="4880" max="4880" width="13.28515625" customWidth="1"/>
    <col min="5115" max="5115" width="4" customWidth="1"/>
    <col min="5116" max="5116" width="34.85546875" customWidth="1"/>
    <col min="5117" max="5117" width="50.5703125" customWidth="1"/>
    <col min="5118" max="5118" width="35.42578125" customWidth="1"/>
    <col min="5119" max="5119" width="28.42578125" customWidth="1"/>
    <col min="5120" max="5120" width="28" customWidth="1"/>
    <col min="5121" max="5121" width="12" customWidth="1"/>
    <col min="5122" max="5123" width="12.28515625" customWidth="1"/>
    <col min="5124" max="5124" width="7.42578125" customWidth="1"/>
    <col min="5125" max="5125" width="5.7109375" customWidth="1"/>
    <col min="5126" max="5126" width="6.140625" customWidth="1"/>
    <col min="5127" max="5127" width="16" customWidth="1"/>
    <col min="5128" max="5128" width="6" customWidth="1"/>
    <col min="5129" max="5129" width="7" customWidth="1"/>
    <col min="5130" max="5130" width="16.28515625" customWidth="1"/>
    <col min="5131" max="5131" width="9.7109375" customWidth="1"/>
    <col min="5132" max="5132" width="7.140625" customWidth="1"/>
    <col min="5133" max="5133" width="19.140625" customWidth="1"/>
    <col min="5134" max="5134" width="17.42578125" customWidth="1"/>
    <col min="5135" max="5135" width="7.28515625" customWidth="1"/>
    <col min="5136" max="5136" width="13.28515625" customWidth="1"/>
    <col min="5371" max="5371" width="4" customWidth="1"/>
    <col min="5372" max="5372" width="34.85546875" customWidth="1"/>
    <col min="5373" max="5373" width="50.5703125" customWidth="1"/>
    <col min="5374" max="5374" width="35.42578125" customWidth="1"/>
    <col min="5375" max="5375" width="28.42578125" customWidth="1"/>
    <col min="5376" max="5376" width="28" customWidth="1"/>
    <col min="5377" max="5377" width="12" customWidth="1"/>
    <col min="5378" max="5379" width="12.28515625" customWidth="1"/>
    <col min="5380" max="5380" width="7.42578125" customWidth="1"/>
    <col min="5381" max="5381" width="5.7109375" customWidth="1"/>
    <col min="5382" max="5382" width="6.140625" customWidth="1"/>
    <col min="5383" max="5383" width="16" customWidth="1"/>
    <col min="5384" max="5384" width="6" customWidth="1"/>
    <col min="5385" max="5385" width="7" customWidth="1"/>
    <col min="5386" max="5386" width="16.28515625" customWidth="1"/>
    <col min="5387" max="5387" width="9.7109375" customWidth="1"/>
    <col min="5388" max="5388" width="7.140625" customWidth="1"/>
    <col min="5389" max="5389" width="19.140625" customWidth="1"/>
    <col min="5390" max="5390" width="17.42578125" customWidth="1"/>
    <col min="5391" max="5391" width="7.28515625" customWidth="1"/>
    <col min="5392" max="5392" width="13.28515625" customWidth="1"/>
    <col min="5627" max="5627" width="4" customWidth="1"/>
    <col min="5628" max="5628" width="34.85546875" customWidth="1"/>
    <col min="5629" max="5629" width="50.5703125" customWidth="1"/>
    <col min="5630" max="5630" width="35.42578125" customWidth="1"/>
    <col min="5631" max="5631" width="28.42578125" customWidth="1"/>
    <col min="5632" max="5632" width="28" customWidth="1"/>
    <col min="5633" max="5633" width="12" customWidth="1"/>
    <col min="5634" max="5635" width="12.28515625" customWidth="1"/>
    <col min="5636" max="5636" width="7.42578125" customWidth="1"/>
    <col min="5637" max="5637" width="5.7109375" customWidth="1"/>
    <col min="5638" max="5638" width="6.140625" customWidth="1"/>
    <col min="5639" max="5639" width="16" customWidth="1"/>
    <col min="5640" max="5640" width="6" customWidth="1"/>
    <col min="5641" max="5641" width="7" customWidth="1"/>
    <col min="5642" max="5642" width="16.28515625" customWidth="1"/>
    <col min="5643" max="5643" width="9.7109375" customWidth="1"/>
    <col min="5644" max="5644" width="7.140625" customWidth="1"/>
    <col min="5645" max="5645" width="19.140625" customWidth="1"/>
    <col min="5646" max="5646" width="17.42578125" customWidth="1"/>
    <col min="5647" max="5647" width="7.28515625" customWidth="1"/>
    <col min="5648" max="5648" width="13.28515625" customWidth="1"/>
    <col min="5883" max="5883" width="4" customWidth="1"/>
    <col min="5884" max="5884" width="34.85546875" customWidth="1"/>
    <col min="5885" max="5885" width="50.5703125" customWidth="1"/>
    <col min="5886" max="5886" width="35.42578125" customWidth="1"/>
    <col min="5887" max="5887" width="28.42578125" customWidth="1"/>
    <col min="5888" max="5888" width="28" customWidth="1"/>
    <col min="5889" max="5889" width="12" customWidth="1"/>
    <col min="5890" max="5891" width="12.28515625" customWidth="1"/>
    <col min="5892" max="5892" width="7.42578125" customWidth="1"/>
    <col min="5893" max="5893" width="5.7109375" customWidth="1"/>
    <col min="5894" max="5894" width="6.140625" customWidth="1"/>
    <col min="5895" max="5895" width="16" customWidth="1"/>
    <col min="5896" max="5896" width="6" customWidth="1"/>
    <col min="5897" max="5897" width="7" customWidth="1"/>
    <col min="5898" max="5898" width="16.28515625" customWidth="1"/>
    <col min="5899" max="5899" width="9.7109375" customWidth="1"/>
    <col min="5900" max="5900" width="7.140625" customWidth="1"/>
    <col min="5901" max="5901" width="19.140625" customWidth="1"/>
    <col min="5902" max="5902" width="17.42578125" customWidth="1"/>
    <col min="5903" max="5903" width="7.28515625" customWidth="1"/>
    <col min="5904" max="5904" width="13.28515625" customWidth="1"/>
    <col min="6139" max="6139" width="4" customWidth="1"/>
    <col min="6140" max="6140" width="34.85546875" customWidth="1"/>
    <col min="6141" max="6141" width="50.5703125" customWidth="1"/>
    <col min="6142" max="6142" width="35.42578125" customWidth="1"/>
    <col min="6143" max="6143" width="28.42578125" customWidth="1"/>
    <col min="6144" max="6144" width="28" customWidth="1"/>
    <col min="6145" max="6145" width="12" customWidth="1"/>
    <col min="6146" max="6147" width="12.28515625" customWidth="1"/>
    <col min="6148" max="6148" width="7.42578125" customWidth="1"/>
    <col min="6149" max="6149" width="5.7109375" customWidth="1"/>
    <col min="6150" max="6150" width="6.140625" customWidth="1"/>
    <col min="6151" max="6151" width="16" customWidth="1"/>
    <col min="6152" max="6152" width="6" customWidth="1"/>
    <col min="6153" max="6153" width="7" customWidth="1"/>
    <col min="6154" max="6154" width="16.28515625" customWidth="1"/>
    <col min="6155" max="6155" width="9.7109375" customWidth="1"/>
    <col min="6156" max="6156" width="7.140625" customWidth="1"/>
    <col min="6157" max="6157" width="19.140625" customWidth="1"/>
    <col min="6158" max="6158" width="17.42578125" customWidth="1"/>
    <col min="6159" max="6159" width="7.28515625" customWidth="1"/>
    <col min="6160" max="6160" width="13.28515625" customWidth="1"/>
    <col min="6395" max="6395" width="4" customWidth="1"/>
    <col min="6396" max="6396" width="34.85546875" customWidth="1"/>
    <col min="6397" max="6397" width="50.5703125" customWidth="1"/>
    <col min="6398" max="6398" width="35.42578125" customWidth="1"/>
    <col min="6399" max="6399" width="28.42578125" customWidth="1"/>
    <col min="6400" max="6400" width="28" customWidth="1"/>
    <col min="6401" max="6401" width="12" customWidth="1"/>
    <col min="6402" max="6403" width="12.28515625" customWidth="1"/>
    <col min="6404" max="6404" width="7.42578125" customWidth="1"/>
    <col min="6405" max="6405" width="5.7109375" customWidth="1"/>
    <col min="6406" max="6406" width="6.140625" customWidth="1"/>
    <col min="6407" max="6407" width="16" customWidth="1"/>
    <col min="6408" max="6408" width="6" customWidth="1"/>
    <col min="6409" max="6409" width="7" customWidth="1"/>
    <col min="6410" max="6410" width="16.28515625" customWidth="1"/>
    <col min="6411" max="6411" width="9.7109375" customWidth="1"/>
    <col min="6412" max="6412" width="7.140625" customWidth="1"/>
    <col min="6413" max="6413" width="19.140625" customWidth="1"/>
    <col min="6414" max="6414" width="17.42578125" customWidth="1"/>
    <col min="6415" max="6415" width="7.28515625" customWidth="1"/>
    <col min="6416" max="6416" width="13.28515625" customWidth="1"/>
    <col min="6651" max="6651" width="4" customWidth="1"/>
    <col min="6652" max="6652" width="34.85546875" customWidth="1"/>
    <col min="6653" max="6653" width="50.5703125" customWidth="1"/>
    <col min="6654" max="6654" width="35.42578125" customWidth="1"/>
    <col min="6655" max="6655" width="28.42578125" customWidth="1"/>
    <col min="6656" max="6656" width="28" customWidth="1"/>
    <col min="6657" max="6657" width="12" customWidth="1"/>
    <col min="6658" max="6659" width="12.28515625" customWidth="1"/>
    <col min="6660" max="6660" width="7.42578125" customWidth="1"/>
    <col min="6661" max="6661" width="5.7109375" customWidth="1"/>
    <col min="6662" max="6662" width="6.140625" customWidth="1"/>
    <col min="6663" max="6663" width="16" customWidth="1"/>
    <col min="6664" max="6664" width="6" customWidth="1"/>
    <col min="6665" max="6665" width="7" customWidth="1"/>
    <col min="6666" max="6666" width="16.28515625" customWidth="1"/>
    <col min="6667" max="6667" width="9.7109375" customWidth="1"/>
    <col min="6668" max="6668" width="7.140625" customWidth="1"/>
    <col min="6669" max="6669" width="19.140625" customWidth="1"/>
    <col min="6670" max="6670" width="17.42578125" customWidth="1"/>
    <col min="6671" max="6671" width="7.28515625" customWidth="1"/>
    <col min="6672" max="6672" width="13.28515625" customWidth="1"/>
    <col min="6907" max="6907" width="4" customWidth="1"/>
    <col min="6908" max="6908" width="34.85546875" customWidth="1"/>
    <col min="6909" max="6909" width="50.5703125" customWidth="1"/>
    <col min="6910" max="6910" width="35.42578125" customWidth="1"/>
    <col min="6911" max="6911" width="28.42578125" customWidth="1"/>
    <col min="6912" max="6912" width="28" customWidth="1"/>
    <col min="6913" max="6913" width="12" customWidth="1"/>
    <col min="6914" max="6915" width="12.28515625" customWidth="1"/>
    <col min="6916" max="6916" width="7.42578125" customWidth="1"/>
    <col min="6917" max="6917" width="5.7109375" customWidth="1"/>
    <col min="6918" max="6918" width="6.140625" customWidth="1"/>
    <col min="6919" max="6919" width="16" customWidth="1"/>
    <col min="6920" max="6920" width="6" customWidth="1"/>
    <col min="6921" max="6921" width="7" customWidth="1"/>
    <col min="6922" max="6922" width="16.28515625" customWidth="1"/>
    <col min="6923" max="6923" width="9.7109375" customWidth="1"/>
    <col min="6924" max="6924" width="7.140625" customWidth="1"/>
    <col min="6925" max="6925" width="19.140625" customWidth="1"/>
    <col min="6926" max="6926" width="17.42578125" customWidth="1"/>
    <col min="6927" max="6927" width="7.28515625" customWidth="1"/>
    <col min="6928" max="6928" width="13.28515625" customWidth="1"/>
    <col min="7163" max="7163" width="4" customWidth="1"/>
    <col min="7164" max="7164" width="34.85546875" customWidth="1"/>
    <col min="7165" max="7165" width="50.5703125" customWidth="1"/>
    <col min="7166" max="7166" width="35.42578125" customWidth="1"/>
    <col min="7167" max="7167" width="28.42578125" customWidth="1"/>
    <col min="7168" max="7168" width="28" customWidth="1"/>
    <col min="7169" max="7169" width="12" customWidth="1"/>
    <col min="7170" max="7171" width="12.28515625" customWidth="1"/>
    <col min="7172" max="7172" width="7.42578125" customWidth="1"/>
    <col min="7173" max="7173" width="5.7109375" customWidth="1"/>
    <col min="7174" max="7174" width="6.140625" customWidth="1"/>
    <col min="7175" max="7175" width="16" customWidth="1"/>
    <col min="7176" max="7176" width="6" customWidth="1"/>
    <col min="7177" max="7177" width="7" customWidth="1"/>
    <col min="7178" max="7178" width="16.28515625" customWidth="1"/>
    <col min="7179" max="7179" width="9.7109375" customWidth="1"/>
    <col min="7180" max="7180" width="7.140625" customWidth="1"/>
    <col min="7181" max="7181" width="19.140625" customWidth="1"/>
    <col min="7182" max="7182" width="17.42578125" customWidth="1"/>
    <col min="7183" max="7183" width="7.28515625" customWidth="1"/>
    <col min="7184" max="7184" width="13.28515625" customWidth="1"/>
    <col min="7419" max="7419" width="4" customWidth="1"/>
    <col min="7420" max="7420" width="34.85546875" customWidth="1"/>
    <col min="7421" max="7421" width="50.5703125" customWidth="1"/>
    <col min="7422" max="7422" width="35.42578125" customWidth="1"/>
    <col min="7423" max="7423" width="28.42578125" customWidth="1"/>
    <col min="7424" max="7424" width="28" customWidth="1"/>
    <col min="7425" max="7425" width="12" customWidth="1"/>
    <col min="7426" max="7427" width="12.28515625" customWidth="1"/>
    <col min="7428" max="7428" width="7.42578125" customWidth="1"/>
    <col min="7429" max="7429" width="5.7109375" customWidth="1"/>
    <col min="7430" max="7430" width="6.140625" customWidth="1"/>
    <col min="7431" max="7431" width="16" customWidth="1"/>
    <col min="7432" max="7432" width="6" customWidth="1"/>
    <col min="7433" max="7433" width="7" customWidth="1"/>
    <col min="7434" max="7434" width="16.28515625" customWidth="1"/>
    <col min="7435" max="7435" width="9.7109375" customWidth="1"/>
    <col min="7436" max="7436" width="7.140625" customWidth="1"/>
    <col min="7437" max="7437" width="19.140625" customWidth="1"/>
    <col min="7438" max="7438" width="17.42578125" customWidth="1"/>
    <col min="7439" max="7439" width="7.28515625" customWidth="1"/>
    <col min="7440" max="7440" width="13.28515625" customWidth="1"/>
    <col min="7675" max="7675" width="4" customWidth="1"/>
    <col min="7676" max="7676" width="34.85546875" customWidth="1"/>
    <col min="7677" max="7677" width="50.5703125" customWidth="1"/>
    <col min="7678" max="7678" width="35.42578125" customWidth="1"/>
    <col min="7679" max="7679" width="28.42578125" customWidth="1"/>
    <col min="7680" max="7680" width="28" customWidth="1"/>
    <col min="7681" max="7681" width="12" customWidth="1"/>
    <col min="7682" max="7683" width="12.28515625" customWidth="1"/>
    <col min="7684" max="7684" width="7.42578125" customWidth="1"/>
    <col min="7685" max="7685" width="5.7109375" customWidth="1"/>
    <col min="7686" max="7686" width="6.140625" customWidth="1"/>
    <col min="7687" max="7687" width="16" customWidth="1"/>
    <col min="7688" max="7688" width="6" customWidth="1"/>
    <col min="7689" max="7689" width="7" customWidth="1"/>
    <col min="7690" max="7690" width="16.28515625" customWidth="1"/>
    <col min="7691" max="7691" width="9.7109375" customWidth="1"/>
    <col min="7692" max="7692" width="7.140625" customWidth="1"/>
    <col min="7693" max="7693" width="19.140625" customWidth="1"/>
    <col min="7694" max="7694" width="17.42578125" customWidth="1"/>
    <col min="7695" max="7695" width="7.28515625" customWidth="1"/>
    <col min="7696" max="7696" width="13.28515625" customWidth="1"/>
    <col min="7931" max="7931" width="4" customWidth="1"/>
    <col min="7932" max="7932" width="34.85546875" customWidth="1"/>
    <col min="7933" max="7933" width="50.5703125" customWidth="1"/>
    <col min="7934" max="7934" width="35.42578125" customWidth="1"/>
    <col min="7935" max="7935" width="28.42578125" customWidth="1"/>
    <col min="7936" max="7936" width="28" customWidth="1"/>
    <col min="7937" max="7937" width="12" customWidth="1"/>
    <col min="7938" max="7939" width="12.28515625" customWidth="1"/>
    <col min="7940" max="7940" width="7.42578125" customWidth="1"/>
    <col min="7941" max="7941" width="5.7109375" customWidth="1"/>
    <col min="7942" max="7942" width="6.140625" customWidth="1"/>
    <col min="7943" max="7943" width="16" customWidth="1"/>
    <col min="7944" max="7944" width="6" customWidth="1"/>
    <col min="7945" max="7945" width="7" customWidth="1"/>
    <col min="7946" max="7946" width="16.28515625" customWidth="1"/>
    <col min="7947" max="7947" width="9.7109375" customWidth="1"/>
    <col min="7948" max="7948" width="7.140625" customWidth="1"/>
    <col min="7949" max="7949" width="19.140625" customWidth="1"/>
    <col min="7950" max="7950" width="17.42578125" customWidth="1"/>
    <col min="7951" max="7951" width="7.28515625" customWidth="1"/>
    <col min="7952" max="7952" width="13.28515625" customWidth="1"/>
    <col min="8187" max="8187" width="4" customWidth="1"/>
    <col min="8188" max="8188" width="34.85546875" customWidth="1"/>
    <col min="8189" max="8189" width="50.5703125" customWidth="1"/>
    <col min="8190" max="8190" width="35.42578125" customWidth="1"/>
    <col min="8191" max="8191" width="28.42578125" customWidth="1"/>
    <col min="8192" max="8192" width="28" customWidth="1"/>
    <col min="8193" max="8193" width="12" customWidth="1"/>
    <col min="8194" max="8195" width="12.28515625" customWidth="1"/>
    <col min="8196" max="8196" width="7.42578125" customWidth="1"/>
    <col min="8197" max="8197" width="5.7109375" customWidth="1"/>
    <col min="8198" max="8198" width="6.140625" customWidth="1"/>
    <col min="8199" max="8199" width="16" customWidth="1"/>
    <col min="8200" max="8200" width="6" customWidth="1"/>
    <col min="8201" max="8201" width="7" customWidth="1"/>
    <col min="8202" max="8202" width="16.28515625" customWidth="1"/>
    <col min="8203" max="8203" width="9.7109375" customWidth="1"/>
    <col min="8204" max="8204" width="7.140625" customWidth="1"/>
    <col min="8205" max="8205" width="19.140625" customWidth="1"/>
    <col min="8206" max="8206" width="17.42578125" customWidth="1"/>
    <col min="8207" max="8207" width="7.28515625" customWidth="1"/>
    <col min="8208" max="8208" width="13.28515625" customWidth="1"/>
    <col min="8443" max="8443" width="4" customWidth="1"/>
    <col min="8444" max="8444" width="34.85546875" customWidth="1"/>
    <col min="8445" max="8445" width="50.5703125" customWidth="1"/>
    <col min="8446" max="8446" width="35.42578125" customWidth="1"/>
    <col min="8447" max="8447" width="28.42578125" customWidth="1"/>
    <col min="8448" max="8448" width="28" customWidth="1"/>
    <col min="8449" max="8449" width="12" customWidth="1"/>
    <col min="8450" max="8451" width="12.28515625" customWidth="1"/>
    <col min="8452" max="8452" width="7.42578125" customWidth="1"/>
    <col min="8453" max="8453" width="5.7109375" customWidth="1"/>
    <col min="8454" max="8454" width="6.140625" customWidth="1"/>
    <col min="8455" max="8455" width="16" customWidth="1"/>
    <col min="8456" max="8456" width="6" customWidth="1"/>
    <col min="8457" max="8457" width="7" customWidth="1"/>
    <col min="8458" max="8458" width="16.28515625" customWidth="1"/>
    <col min="8459" max="8459" width="9.7109375" customWidth="1"/>
    <col min="8460" max="8460" width="7.140625" customWidth="1"/>
    <col min="8461" max="8461" width="19.140625" customWidth="1"/>
    <col min="8462" max="8462" width="17.42578125" customWidth="1"/>
    <col min="8463" max="8463" width="7.28515625" customWidth="1"/>
    <col min="8464" max="8464" width="13.28515625" customWidth="1"/>
    <col min="8699" max="8699" width="4" customWidth="1"/>
    <col min="8700" max="8700" width="34.85546875" customWidth="1"/>
    <col min="8701" max="8701" width="50.5703125" customWidth="1"/>
    <col min="8702" max="8702" width="35.42578125" customWidth="1"/>
    <col min="8703" max="8703" width="28.42578125" customWidth="1"/>
    <col min="8704" max="8704" width="28" customWidth="1"/>
    <col min="8705" max="8705" width="12" customWidth="1"/>
    <col min="8706" max="8707" width="12.28515625" customWidth="1"/>
    <col min="8708" max="8708" width="7.42578125" customWidth="1"/>
    <col min="8709" max="8709" width="5.7109375" customWidth="1"/>
    <col min="8710" max="8710" width="6.140625" customWidth="1"/>
    <col min="8711" max="8711" width="16" customWidth="1"/>
    <col min="8712" max="8712" width="6" customWidth="1"/>
    <col min="8713" max="8713" width="7" customWidth="1"/>
    <col min="8714" max="8714" width="16.28515625" customWidth="1"/>
    <col min="8715" max="8715" width="9.7109375" customWidth="1"/>
    <col min="8716" max="8716" width="7.140625" customWidth="1"/>
    <col min="8717" max="8717" width="19.140625" customWidth="1"/>
    <col min="8718" max="8718" width="17.42578125" customWidth="1"/>
    <col min="8719" max="8719" width="7.28515625" customWidth="1"/>
    <col min="8720" max="8720" width="13.28515625" customWidth="1"/>
    <col min="8955" max="8955" width="4" customWidth="1"/>
    <col min="8956" max="8956" width="34.85546875" customWidth="1"/>
    <col min="8957" max="8957" width="50.5703125" customWidth="1"/>
    <col min="8958" max="8958" width="35.42578125" customWidth="1"/>
    <col min="8959" max="8959" width="28.42578125" customWidth="1"/>
    <col min="8960" max="8960" width="28" customWidth="1"/>
    <col min="8961" max="8961" width="12" customWidth="1"/>
    <col min="8962" max="8963" width="12.28515625" customWidth="1"/>
    <col min="8964" max="8964" width="7.42578125" customWidth="1"/>
    <col min="8965" max="8965" width="5.7109375" customWidth="1"/>
    <col min="8966" max="8966" width="6.140625" customWidth="1"/>
    <col min="8967" max="8967" width="16" customWidth="1"/>
    <col min="8968" max="8968" width="6" customWidth="1"/>
    <col min="8969" max="8969" width="7" customWidth="1"/>
    <col min="8970" max="8970" width="16.28515625" customWidth="1"/>
    <col min="8971" max="8971" width="9.7109375" customWidth="1"/>
    <col min="8972" max="8972" width="7.140625" customWidth="1"/>
    <col min="8973" max="8973" width="19.140625" customWidth="1"/>
    <col min="8974" max="8974" width="17.42578125" customWidth="1"/>
    <col min="8975" max="8975" width="7.28515625" customWidth="1"/>
    <col min="8976" max="8976" width="13.28515625" customWidth="1"/>
    <col min="9211" max="9211" width="4" customWidth="1"/>
    <col min="9212" max="9212" width="34.85546875" customWidth="1"/>
    <col min="9213" max="9213" width="50.5703125" customWidth="1"/>
    <col min="9214" max="9214" width="35.42578125" customWidth="1"/>
    <col min="9215" max="9215" width="28.42578125" customWidth="1"/>
    <col min="9216" max="9216" width="28" customWidth="1"/>
    <col min="9217" max="9217" width="12" customWidth="1"/>
    <col min="9218" max="9219" width="12.28515625" customWidth="1"/>
    <col min="9220" max="9220" width="7.42578125" customWidth="1"/>
    <col min="9221" max="9221" width="5.7109375" customWidth="1"/>
    <col min="9222" max="9222" width="6.140625" customWidth="1"/>
    <col min="9223" max="9223" width="16" customWidth="1"/>
    <col min="9224" max="9224" width="6" customWidth="1"/>
    <col min="9225" max="9225" width="7" customWidth="1"/>
    <col min="9226" max="9226" width="16.28515625" customWidth="1"/>
    <col min="9227" max="9227" width="9.7109375" customWidth="1"/>
    <col min="9228" max="9228" width="7.140625" customWidth="1"/>
    <col min="9229" max="9229" width="19.140625" customWidth="1"/>
    <col min="9230" max="9230" width="17.42578125" customWidth="1"/>
    <col min="9231" max="9231" width="7.28515625" customWidth="1"/>
    <col min="9232" max="9232" width="13.28515625" customWidth="1"/>
    <col min="9467" max="9467" width="4" customWidth="1"/>
    <col min="9468" max="9468" width="34.85546875" customWidth="1"/>
    <col min="9469" max="9469" width="50.5703125" customWidth="1"/>
    <col min="9470" max="9470" width="35.42578125" customWidth="1"/>
    <col min="9471" max="9471" width="28.42578125" customWidth="1"/>
    <col min="9472" max="9472" width="28" customWidth="1"/>
    <col min="9473" max="9473" width="12" customWidth="1"/>
    <col min="9474" max="9475" width="12.28515625" customWidth="1"/>
    <col min="9476" max="9476" width="7.42578125" customWidth="1"/>
    <col min="9477" max="9477" width="5.7109375" customWidth="1"/>
    <col min="9478" max="9478" width="6.140625" customWidth="1"/>
    <col min="9479" max="9479" width="16" customWidth="1"/>
    <col min="9480" max="9480" width="6" customWidth="1"/>
    <col min="9481" max="9481" width="7" customWidth="1"/>
    <col min="9482" max="9482" width="16.28515625" customWidth="1"/>
    <col min="9483" max="9483" width="9.7109375" customWidth="1"/>
    <col min="9484" max="9484" width="7.140625" customWidth="1"/>
    <col min="9485" max="9485" width="19.140625" customWidth="1"/>
    <col min="9486" max="9486" width="17.42578125" customWidth="1"/>
    <col min="9487" max="9487" width="7.28515625" customWidth="1"/>
    <col min="9488" max="9488" width="13.28515625" customWidth="1"/>
    <col min="9723" max="9723" width="4" customWidth="1"/>
    <col min="9724" max="9724" width="34.85546875" customWidth="1"/>
    <col min="9725" max="9725" width="50.5703125" customWidth="1"/>
    <col min="9726" max="9726" width="35.42578125" customWidth="1"/>
    <col min="9727" max="9727" width="28.42578125" customWidth="1"/>
    <col min="9728" max="9728" width="28" customWidth="1"/>
    <col min="9729" max="9729" width="12" customWidth="1"/>
    <col min="9730" max="9731" width="12.28515625" customWidth="1"/>
    <col min="9732" max="9732" width="7.42578125" customWidth="1"/>
    <col min="9733" max="9733" width="5.7109375" customWidth="1"/>
    <col min="9734" max="9734" width="6.140625" customWidth="1"/>
    <col min="9735" max="9735" width="16" customWidth="1"/>
    <col min="9736" max="9736" width="6" customWidth="1"/>
    <col min="9737" max="9737" width="7" customWidth="1"/>
    <col min="9738" max="9738" width="16.28515625" customWidth="1"/>
    <col min="9739" max="9739" width="9.7109375" customWidth="1"/>
    <col min="9740" max="9740" width="7.140625" customWidth="1"/>
    <col min="9741" max="9741" width="19.140625" customWidth="1"/>
    <col min="9742" max="9742" width="17.42578125" customWidth="1"/>
    <col min="9743" max="9743" width="7.28515625" customWidth="1"/>
    <col min="9744" max="9744" width="13.28515625" customWidth="1"/>
    <col min="9979" max="9979" width="4" customWidth="1"/>
    <col min="9980" max="9980" width="34.85546875" customWidth="1"/>
    <col min="9981" max="9981" width="50.5703125" customWidth="1"/>
    <col min="9982" max="9982" width="35.42578125" customWidth="1"/>
    <col min="9983" max="9983" width="28.42578125" customWidth="1"/>
    <col min="9984" max="9984" width="28" customWidth="1"/>
    <col min="9985" max="9985" width="12" customWidth="1"/>
    <col min="9986" max="9987" width="12.28515625" customWidth="1"/>
    <col min="9988" max="9988" width="7.42578125" customWidth="1"/>
    <col min="9989" max="9989" width="5.7109375" customWidth="1"/>
    <col min="9990" max="9990" width="6.140625" customWidth="1"/>
    <col min="9991" max="9991" width="16" customWidth="1"/>
    <col min="9992" max="9992" width="6" customWidth="1"/>
    <col min="9993" max="9993" width="7" customWidth="1"/>
    <col min="9994" max="9994" width="16.28515625" customWidth="1"/>
    <col min="9995" max="9995" width="9.7109375" customWidth="1"/>
    <col min="9996" max="9996" width="7.140625" customWidth="1"/>
    <col min="9997" max="9997" width="19.140625" customWidth="1"/>
    <col min="9998" max="9998" width="17.42578125" customWidth="1"/>
    <col min="9999" max="9999" width="7.28515625" customWidth="1"/>
    <col min="10000" max="10000" width="13.28515625" customWidth="1"/>
    <col min="10235" max="10235" width="4" customWidth="1"/>
    <col min="10236" max="10236" width="34.85546875" customWidth="1"/>
    <col min="10237" max="10237" width="50.5703125" customWidth="1"/>
    <col min="10238" max="10238" width="35.42578125" customWidth="1"/>
    <col min="10239" max="10239" width="28.42578125" customWidth="1"/>
    <col min="10240" max="10240" width="28" customWidth="1"/>
    <col min="10241" max="10241" width="12" customWidth="1"/>
    <col min="10242" max="10243" width="12.28515625" customWidth="1"/>
    <col min="10244" max="10244" width="7.42578125" customWidth="1"/>
    <col min="10245" max="10245" width="5.7109375" customWidth="1"/>
    <col min="10246" max="10246" width="6.140625" customWidth="1"/>
    <col min="10247" max="10247" width="16" customWidth="1"/>
    <col min="10248" max="10248" width="6" customWidth="1"/>
    <col min="10249" max="10249" width="7" customWidth="1"/>
    <col min="10250" max="10250" width="16.28515625" customWidth="1"/>
    <col min="10251" max="10251" width="9.7109375" customWidth="1"/>
    <col min="10252" max="10252" width="7.140625" customWidth="1"/>
    <col min="10253" max="10253" width="19.140625" customWidth="1"/>
    <col min="10254" max="10254" width="17.42578125" customWidth="1"/>
    <col min="10255" max="10255" width="7.28515625" customWidth="1"/>
    <col min="10256" max="10256" width="13.28515625" customWidth="1"/>
    <col min="10491" max="10491" width="4" customWidth="1"/>
    <col min="10492" max="10492" width="34.85546875" customWidth="1"/>
    <col min="10493" max="10493" width="50.5703125" customWidth="1"/>
    <col min="10494" max="10494" width="35.42578125" customWidth="1"/>
    <col min="10495" max="10495" width="28.42578125" customWidth="1"/>
    <col min="10496" max="10496" width="28" customWidth="1"/>
    <col min="10497" max="10497" width="12" customWidth="1"/>
    <col min="10498" max="10499" width="12.28515625" customWidth="1"/>
    <col min="10500" max="10500" width="7.42578125" customWidth="1"/>
    <col min="10501" max="10501" width="5.7109375" customWidth="1"/>
    <col min="10502" max="10502" width="6.140625" customWidth="1"/>
    <col min="10503" max="10503" width="16" customWidth="1"/>
    <col min="10504" max="10504" width="6" customWidth="1"/>
    <col min="10505" max="10505" width="7" customWidth="1"/>
    <col min="10506" max="10506" width="16.28515625" customWidth="1"/>
    <col min="10507" max="10507" width="9.7109375" customWidth="1"/>
    <col min="10508" max="10508" width="7.140625" customWidth="1"/>
    <col min="10509" max="10509" width="19.140625" customWidth="1"/>
    <col min="10510" max="10510" width="17.42578125" customWidth="1"/>
    <col min="10511" max="10511" width="7.28515625" customWidth="1"/>
    <col min="10512" max="10512" width="13.28515625" customWidth="1"/>
    <col min="10747" max="10747" width="4" customWidth="1"/>
    <col min="10748" max="10748" width="34.85546875" customWidth="1"/>
    <col min="10749" max="10749" width="50.5703125" customWidth="1"/>
    <col min="10750" max="10750" width="35.42578125" customWidth="1"/>
    <col min="10751" max="10751" width="28.42578125" customWidth="1"/>
    <col min="10752" max="10752" width="28" customWidth="1"/>
    <col min="10753" max="10753" width="12" customWidth="1"/>
    <col min="10754" max="10755" width="12.28515625" customWidth="1"/>
    <col min="10756" max="10756" width="7.42578125" customWidth="1"/>
    <col min="10757" max="10757" width="5.7109375" customWidth="1"/>
    <col min="10758" max="10758" width="6.140625" customWidth="1"/>
    <col min="10759" max="10759" width="16" customWidth="1"/>
    <col min="10760" max="10760" width="6" customWidth="1"/>
    <col min="10761" max="10761" width="7" customWidth="1"/>
    <col min="10762" max="10762" width="16.28515625" customWidth="1"/>
    <col min="10763" max="10763" width="9.7109375" customWidth="1"/>
    <col min="10764" max="10764" width="7.140625" customWidth="1"/>
    <col min="10765" max="10765" width="19.140625" customWidth="1"/>
    <col min="10766" max="10766" width="17.42578125" customWidth="1"/>
    <col min="10767" max="10767" width="7.28515625" customWidth="1"/>
    <col min="10768" max="10768" width="13.28515625" customWidth="1"/>
    <col min="11003" max="11003" width="4" customWidth="1"/>
    <col min="11004" max="11004" width="34.85546875" customWidth="1"/>
    <col min="11005" max="11005" width="50.5703125" customWidth="1"/>
    <col min="11006" max="11006" width="35.42578125" customWidth="1"/>
    <col min="11007" max="11007" width="28.42578125" customWidth="1"/>
    <col min="11008" max="11008" width="28" customWidth="1"/>
    <col min="11009" max="11009" width="12" customWidth="1"/>
    <col min="11010" max="11011" width="12.28515625" customWidth="1"/>
    <col min="11012" max="11012" width="7.42578125" customWidth="1"/>
    <col min="11013" max="11013" width="5.7109375" customWidth="1"/>
    <col min="11014" max="11014" width="6.140625" customWidth="1"/>
    <col min="11015" max="11015" width="16" customWidth="1"/>
    <col min="11016" max="11016" width="6" customWidth="1"/>
    <col min="11017" max="11017" width="7" customWidth="1"/>
    <col min="11018" max="11018" width="16.28515625" customWidth="1"/>
    <col min="11019" max="11019" width="9.7109375" customWidth="1"/>
    <col min="11020" max="11020" width="7.140625" customWidth="1"/>
    <col min="11021" max="11021" width="19.140625" customWidth="1"/>
    <col min="11022" max="11022" width="17.42578125" customWidth="1"/>
    <col min="11023" max="11023" width="7.28515625" customWidth="1"/>
    <col min="11024" max="11024" width="13.28515625" customWidth="1"/>
    <col min="11259" max="11259" width="4" customWidth="1"/>
    <col min="11260" max="11260" width="34.85546875" customWidth="1"/>
    <col min="11261" max="11261" width="50.5703125" customWidth="1"/>
    <col min="11262" max="11262" width="35.42578125" customWidth="1"/>
    <col min="11263" max="11263" width="28.42578125" customWidth="1"/>
    <col min="11264" max="11264" width="28" customWidth="1"/>
    <col min="11265" max="11265" width="12" customWidth="1"/>
    <col min="11266" max="11267" width="12.28515625" customWidth="1"/>
    <col min="11268" max="11268" width="7.42578125" customWidth="1"/>
    <col min="11269" max="11269" width="5.7109375" customWidth="1"/>
    <col min="11270" max="11270" width="6.140625" customWidth="1"/>
    <col min="11271" max="11271" width="16" customWidth="1"/>
    <col min="11272" max="11272" width="6" customWidth="1"/>
    <col min="11273" max="11273" width="7" customWidth="1"/>
    <col min="11274" max="11274" width="16.28515625" customWidth="1"/>
    <col min="11275" max="11275" width="9.7109375" customWidth="1"/>
    <col min="11276" max="11276" width="7.140625" customWidth="1"/>
    <col min="11277" max="11277" width="19.140625" customWidth="1"/>
    <col min="11278" max="11278" width="17.42578125" customWidth="1"/>
    <col min="11279" max="11279" width="7.28515625" customWidth="1"/>
    <col min="11280" max="11280" width="13.28515625" customWidth="1"/>
    <col min="11515" max="11515" width="4" customWidth="1"/>
    <col min="11516" max="11516" width="34.85546875" customWidth="1"/>
    <col min="11517" max="11517" width="50.5703125" customWidth="1"/>
    <col min="11518" max="11518" width="35.42578125" customWidth="1"/>
    <col min="11519" max="11519" width="28.42578125" customWidth="1"/>
    <col min="11520" max="11520" width="28" customWidth="1"/>
    <col min="11521" max="11521" width="12" customWidth="1"/>
    <col min="11522" max="11523" width="12.28515625" customWidth="1"/>
    <col min="11524" max="11524" width="7.42578125" customWidth="1"/>
    <col min="11525" max="11525" width="5.7109375" customWidth="1"/>
    <col min="11526" max="11526" width="6.140625" customWidth="1"/>
    <col min="11527" max="11527" width="16" customWidth="1"/>
    <col min="11528" max="11528" width="6" customWidth="1"/>
    <col min="11529" max="11529" width="7" customWidth="1"/>
    <col min="11530" max="11530" width="16.28515625" customWidth="1"/>
    <col min="11531" max="11531" width="9.7109375" customWidth="1"/>
    <col min="11532" max="11532" width="7.140625" customWidth="1"/>
    <col min="11533" max="11533" width="19.140625" customWidth="1"/>
    <col min="11534" max="11534" width="17.42578125" customWidth="1"/>
    <col min="11535" max="11535" width="7.28515625" customWidth="1"/>
    <col min="11536" max="11536" width="13.28515625" customWidth="1"/>
    <col min="11771" max="11771" width="4" customWidth="1"/>
    <col min="11772" max="11772" width="34.85546875" customWidth="1"/>
    <col min="11773" max="11773" width="50.5703125" customWidth="1"/>
    <col min="11774" max="11774" width="35.42578125" customWidth="1"/>
    <col min="11775" max="11775" width="28.42578125" customWidth="1"/>
    <col min="11776" max="11776" width="28" customWidth="1"/>
    <col min="11777" max="11777" width="12" customWidth="1"/>
    <col min="11778" max="11779" width="12.28515625" customWidth="1"/>
    <col min="11780" max="11780" width="7.42578125" customWidth="1"/>
    <col min="11781" max="11781" width="5.7109375" customWidth="1"/>
    <col min="11782" max="11782" width="6.140625" customWidth="1"/>
    <col min="11783" max="11783" width="16" customWidth="1"/>
    <col min="11784" max="11784" width="6" customWidth="1"/>
    <col min="11785" max="11785" width="7" customWidth="1"/>
    <col min="11786" max="11786" width="16.28515625" customWidth="1"/>
    <col min="11787" max="11787" width="9.7109375" customWidth="1"/>
    <col min="11788" max="11788" width="7.140625" customWidth="1"/>
    <col min="11789" max="11789" width="19.140625" customWidth="1"/>
    <col min="11790" max="11790" width="17.42578125" customWidth="1"/>
    <col min="11791" max="11791" width="7.28515625" customWidth="1"/>
    <col min="11792" max="11792" width="13.28515625" customWidth="1"/>
    <col min="12027" max="12027" width="4" customWidth="1"/>
    <col min="12028" max="12028" width="34.85546875" customWidth="1"/>
    <col min="12029" max="12029" width="50.5703125" customWidth="1"/>
    <col min="12030" max="12030" width="35.42578125" customWidth="1"/>
    <col min="12031" max="12031" width="28.42578125" customWidth="1"/>
    <col min="12032" max="12032" width="28" customWidth="1"/>
    <col min="12033" max="12033" width="12" customWidth="1"/>
    <col min="12034" max="12035" width="12.28515625" customWidth="1"/>
    <col min="12036" max="12036" width="7.42578125" customWidth="1"/>
    <col min="12037" max="12037" width="5.7109375" customWidth="1"/>
    <col min="12038" max="12038" width="6.140625" customWidth="1"/>
    <col min="12039" max="12039" width="16" customWidth="1"/>
    <col min="12040" max="12040" width="6" customWidth="1"/>
    <col min="12041" max="12041" width="7" customWidth="1"/>
    <col min="12042" max="12042" width="16.28515625" customWidth="1"/>
    <col min="12043" max="12043" width="9.7109375" customWidth="1"/>
    <col min="12044" max="12044" width="7.140625" customWidth="1"/>
    <col min="12045" max="12045" width="19.140625" customWidth="1"/>
    <col min="12046" max="12046" width="17.42578125" customWidth="1"/>
    <col min="12047" max="12047" width="7.28515625" customWidth="1"/>
    <col min="12048" max="12048" width="13.28515625" customWidth="1"/>
    <col min="12283" max="12283" width="4" customWidth="1"/>
    <col min="12284" max="12284" width="34.85546875" customWidth="1"/>
    <col min="12285" max="12285" width="50.5703125" customWidth="1"/>
    <col min="12286" max="12286" width="35.42578125" customWidth="1"/>
    <col min="12287" max="12287" width="28.42578125" customWidth="1"/>
    <col min="12288" max="12288" width="28" customWidth="1"/>
    <col min="12289" max="12289" width="12" customWidth="1"/>
    <col min="12290" max="12291" width="12.28515625" customWidth="1"/>
    <col min="12292" max="12292" width="7.42578125" customWidth="1"/>
    <col min="12293" max="12293" width="5.7109375" customWidth="1"/>
    <col min="12294" max="12294" width="6.140625" customWidth="1"/>
    <col min="12295" max="12295" width="16" customWidth="1"/>
    <col min="12296" max="12296" width="6" customWidth="1"/>
    <col min="12297" max="12297" width="7" customWidth="1"/>
    <col min="12298" max="12298" width="16.28515625" customWidth="1"/>
    <col min="12299" max="12299" width="9.7109375" customWidth="1"/>
    <col min="12300" max="12300" width="7.140625" customWidth="1"/>
    <col min="12301" max="12301" width="19.140625" customWidth="1"/>
    <col min="12302" max="12302" width="17.42578125" customWidth="1"/>
    <col min="12303" max="12303" width="7.28515625" customWidth="1"/>
    <col min="12304" max="12304" width="13.28515625" customWidth="1"/>
    <col min="12539" max="12539" width="4" customWidth="1"/>
    <col min="12540" max="12540" width="34.85546875" customWidth="1"/>
    <col min="12541" max="12541" width="50.5703125" customWidth="1"/>
    <col min="12542" max="12542" width="35.42578125" customWidth="1"/>
    <col min="12543" max="12543" width="28.42578125" customWidth="1"/>
    <col min="12544" max="12544" width="28" customWidth="1"/>
    <col min="12545" max="12545" width="12" customWidth="1"/>
    <col min="12546" max="12547" width="12.28515625" customWidth="1"/>
    <col min="12548" max="12548" width="7.42578125" customWidth="1"/>
    <col min="12549" max="12549" width="5.7109375" customWidth="1"/>
    <col min="12550" max="12550" width="6.140625" customWidth="1"/>
    <col min="12551" max="12551" width="16" customWidth="1"/>
    <col min="12552" max="12552" width="6" customWidth="1"/>
    <col min="12553" max="12553" width="7" customWidth="1"/>
    <col min="12554" max="12554" width="16.28515625" customWidth="1"/>
    <col min="12555" max="12555" width="9.7109375" customWidth="1"/>
    <col min="12556" max="12556" width="7.140625" customWidth="1"/>
    <col min="12557" max="12557" width="19.140625" customWidth="1"/>
    <col min="12558" max="12558" width="17.42578125" customWidth="1"/>
    <col min="12559" max="12559" width="7.28515625" customWidth="1"/>
    <col min="12560" max="12560" width="13.28515625" customWidth="1"/>
    <col min="12795" max="12795" width="4" customWidth="1"/>
    <col min="12796" max="12796" width="34.85546875" customWidth="1"/>
    <col min="12797" max="12797" width="50.5703125" customWidth="1"/>
    <col min="12798" max="12798" width="35.42578125" customWidth="1"/>
    <col min="12799" max="12799" width="28.42578125" customWidth="1"/>
    <col min="12800" max="12800" width="28" customWidth="1"/>
    <col min="12801" max="12801" width="12" customWidth="1"/>
    <col min="12802" max="12803" width="12.28515625" customWidth="1"/>
    <col min="12804" max="12804" width="7.42578125" customWidth="1"/>
    <col min="12805" max="12805" width="5.7109375" customWidth="1"/>
    <col min="12806" max="12806" width="6.140625" customWidth="1"/>
    <col min="12807" max="12807" width="16" customWidth="1"/>
    <col min="12808" max="12808" width="6" customWidth="1"/>
    <col min="12809" max="12809" width="7" customWidth="1"/>
    <col min="12810" max="12810" width="16.28515625" customWidth="1"/>
    <col min="12811" max="12811" width="9.7109375" customWidth="1"/>
    <col min="12812" max="12812" width="7.140625" customWidth="1"/>
    <col min="12813" max="12813" width="19.140625" customWidth="1"/>
    <col min="12814" max="12814" width="17.42578125" customWidth="1"/>
    <col min="12815" max="12815" width="7.28515625" customWidth="1"/>
    <col min="12816" max="12816" width="13.28515625" customWidth="1"/>
    <col min="13051" max="13051" width="4" customWidth="1"/>
    <col min="13052" max="13052" width="34.85546875" customWidth="1"/>
    <col min="13053" max="13053" width="50.5703125" customWidth="1"/>
    <col min="13054" max="13054" width="35.42578125" customWidth="1"/>
    <col min="13055" max="13055" width="28.42578125" customWidth="1"/>
    <col min="13056" max="13056" width="28" customWidth="1"/>
    <col min="13057" max="13057" width="12" customWidth="1"/>
    <col min="13058" max="13059" width="12.28515625" customWidth="1"/>
    <col min="13060" max="13060" width="7.42578125" customWidth="1"/>
    <col min="13061" max="13061" width="5.7109375" customWidth="1"/>
    <col min="13062" max="13062" width="6.140625" customWidth="1"/>
    <col min="13063" max="13063" width="16" customWidth="1"/>
    <col min="13064" max="13064" width="6" customWidth="1"/>
    <col min="13065" max="13065" width="7" customWidth="1"/>
    <col min="13066" max="13066" width="16.28515625" customWidth="1"/>
    <col min="13067" max="13067" width="9.7109375" customWidth="1"/>
    <col min="13068" max="13068" width="7.140625" customWidth="1"/>
    <col min="13069" max="13069" width="19.140625" customWidth="1"/>
    <col min="13070" max="13070" width="17.42578125" customWidth="1"/>
    <col min="13071" max="13071" width="7.28515625" customWidth="1"/>
    <col min="13072" max="13072" width="13.28515625" customWidth="1"/>
    <col min="13307" max="13307" width="4" customWidth="1"/>
    <col min="13308" max="13308" width="34.85546875" customWidth="1"/>
    <col min="13309" max="13309" width="50.5703125" customWidth="1"/>
    <col min="13310" max="13310" width="35.42578125" customWidth="1"/>
    <col min="13311" max="13311" width="28.42578125" customWidth="1"/>
    <col min="13312" max="13312" width="28" customWidth="1"/>
    <col min="13313" max="13313" width="12" customWidth="1"/>
    <col min="13314" max="13315" width="12.28515625" customWidth="1"/>
    <col min="13316" max="13316" width="7.42578125" customWidth="1"/>
    <col min="13317" max="13317" width="5.7109375" customWidth="1"/>
    <col min="13318" max="13318" width="6.140625" customWidth="1"/>
    <col min="13319" max="13319" width="16" customWidth="1"/>
    <col min="13320" max="13320" width="6" customWidth="1"/>
    <col min="13321" max="13321" width="7" customWidth="1"/>
    <col min="13322" max="13322" width="16.28515625" customWidth="1"/>
    <col min="13323" max="13323" width="9.7109375" customWidth="1"/>
    <col min="13324" max="13324" width="7.140625" customWidth="1"/>
    <col min="13325" max="13325" width="19.140625" customWidth="1"/>
    <col min="13326" max="13326" width="17.42578125" customWidth="1"/>
    <col min="13327" max="13327" width="7.28515625" customWidth="1"/>
    <col min="13328" max="13328" width="13.28515625" customWidth="1"/>
    <col min="13563" max="13563" width="4" customWidth="1"/>
    <col min="13564" max="13564" width="34.85546875" customWidth="1"/>
    <col min="13565" max="13565" width="50.5703125" customWidth="1"/>
    <col min="13566" max="13566" width="35.42578125" customWidth="1"/>
    <col min="13567" max="13567" width="28.42578125" customWidth="1"/>
    <col min="13568" max="13568" width="28" customWidth="1"/>
    <col min="13569" max="13569" width="12" customWidth="1"/>
    <col min="13570" max="13571" width="12.28515625" customWidth="1"/>
    <col min="13572" max="13572" width="7.42578125" customWidth="1"/>
    <col min="13573" max="13573" width="5.7109375" customWidth="1"/>
    <col min="13574" max="13574" width="6.140625" customWidth="1"/>
    <col min="13575" max="13575" width="16" customWidth="1"/>
    <col min="13576" max="13576" width="6" customWidth="1"/>
    <col min="13577" max="13577" width="7" customWidth="1"/>
    <col min="13578" max="13578" width="16.28515625" customWidth="1"/>
    <col min="13579" max="13579" width="9.7109375" customWidth="1"/>
    <col min="13580" max="13580" width="7.140625" customWidth="1"/>
    <col min="13581" max="13581" width="19.140625" customWidth="1"/>
    <col min="13582" max="13582" width="17.42578125" customWidth="1"/>
    <col min="13583" max="13583" width="7.28515625" customWidth="1"/>
    <col min="13584" max="13584" width="13.28515625" customWidth="1"/>
    <col min="13819" max="13819" width="4" customWidth="1"/>
    <col min="13820" max="13820" width="34.85546875" customWidth="1"/>
    <col min="13821" max="13821" width="50.5703125" customWidth="1"/>
    <col min="13822" max="13822" width="35.42578125" customWidth="1"/>
    <col min="13823" max="13823" width="28.42578125" customWidth="1"/>
    <col min="13824" max="13824" width="28" customWidth="1"/>
    <col min="13825" max="13825" width="12" customWidth="1"/>
    <col min="13826" max="13827" width="12.28515625" customWidth="1"/>
    <col min="13828" max="13828" width="7.42578125" customWidth="1"/>
    <col min="13829" max="13829" width="5.7109375" customWidth="1"/>
    <col min="13830" max="13830" width="6.140625" customWidth="1"/>
    <col min="13831" max="13831" width="16" customWidth="1"/>
    <col min="13832" max="13832" width="6" customWidth="1"/>
    <col min="13833" max="13833" width="7" customWidth="1"/>
    <col min="13834" max="13834" width="16.28515625" customWidth="1"/>
    <col min="13835" max="13835" width="9.7109375" customWidth="1"/>
    <col min="13836" max="13836" width="7.140625" customWidth="1"/>
    <col min="13837" max="13837" width="19.140625" customWidth="1"/>
    <col min="13838" max="13838" width="17.42578125" customWidth="1"/>
    <col min="13839" max="13839" width="7.28515625" customWidth="1"/>
    <col min="13840" max="13840" width="13.28515625" customWidth="1"/>
    <col min="14075" max="14075" width="4" customWidth="1"/>
    <col min="14076" max="14076" width="34.85546875" customWidth="1"/>
    <col min="14077" max="14077" width="50.5703125" customWidth="1"/>
    <col min="14078" max="14078" width="35.42578125" customWidth="1"/>
    <col min="14079" max="14079" width="28.42578125" customWidth="1"/>
    <col min="14080" max="14080" width="28" customWidth="1"/>
    <col min="14081" max="14081" width="12" customWidth="1"/>
    <col min="14082" max="14083" width="12.28515625" customWidth="1"/>
    <col min="14084" max="14084" width="7.42578125" customWidth="1"/>
    <col min="14085" max="14085" width="5.7109375" customWidth="1"/>
    <col min="14086" max="14086" width="6.140625" customWidth="1"/>
    <col min="14087" max="14087" width="16" customWidth="1"/>
    <col min="14088" max="14088" width="6" customWidth="1"/>
    <col min="14089" max="14089" width="7" customWidth="1"/>
    <col min="14090" max="14090" width="16.28515625" customWidth="1"/>
    <col min="14091" max="14091" width="9.7109375" customWidth="1"/>
    <col min="14092" max="14092" width="7.140625" customWidth="1"/>
    <col min="14093" max="14093" width="19.140625" customWidth="1"/>
    <col min="14094" max="14094" width="17.42578125" customWidth="1"/>
    <col min="14095" max="14095" width="7.28515625" customWidth="1"/>
    <col min="14096" max="14096" width="13.28515625" customWidth="1"/>
    <col min="14331" max="14331" width="4" customWidth="1"/>
    <col min="14332" max="14332" width="34.85546875" customWidth="1"/>
    <col min="14333" max="14333" width="50.5703125" customWidth="1"/>
    <col min="14334" max="14334" width="35.42578125" customWidth="1"/>
    <col min="14335" max="14335" width="28.42578125" customWidth="1"/>
    <col min="14336" max="14336" width="28" customWidth="1"/>
    <col min="14337" max="14337" width="12" customWidth="1"/>
    <col min="14338" max="14339" width="12.28515625" customWidth="1"/>
    <col min="14340" max="14340" width="7.42578125" customWidth="1"/>
    <col min="14341" max="14341" width="5.7109375" customWidth="1"/>
    <col min="14342" max="14342" width="6.140625" customWidth="1"/>
    <col min="14343" max="14343" width="16" customWidth="1"/>
    <col min="14344" max="14344" width="6" customWidth="1"/>
    <col min="14345" max="14345" width="7" customWidth="1"/>
    <col min="14346" max="14346" width="16.28515625" customWidth="1"/>
    <col min="14347" max="14347" width="9.7109375" customWidth="1"/>
    <col min="14348" max="14348" width="7.140625" customWidth="1"/>
    <col min="14349" max="14349" width="19.140625" customWidth="1"/>
    <col min="14350" max="14350" width="17.42578125" customWidth="1"/>
    <col min="14351" max="14351" width="7.28515625" customWidth="1"/>
    <col min="14352" max="14352" width="13.28515625" customWidth="1"/>
    <col min="14587" max="14587" width="4" customWidth="1"/>
    <col min="14588" max="14588" width="34.85546875" customWidth="1"/>
    <col min="14589" max="14589" width="50.5703125" customWidth="1"/>
    <col min="14590" max="14590" width="35.42578125" customWidth="1"/>
    <col min="14591" max="14591" width="28.42578125" customWidth="1"/>
    <col min="14592" max="14592" width="28" customWidth="1"/>
    <col min="14593" max="14593" width="12" customWidth="1"/>
    <col min="14594" max="14595" width="12.28515625" customWidth="1"/>
    <col min="14596" max="14596" width="7.42578125" customWidth="1"/>
    <col min="14597" max="14597" width="5.7109375" customWidth="1"/>
    <col min="14598" max="14598" width="6.140625" customWidth="1"/>
    <col min="14599" max="14599" width="16" customWidth="1"/>
    <col min="14600" max="14600" width="6" customWidth="1"/>
    <col min="14601" max="14601" width="7" customWidth="1"/>
    <col min="14602" max="14602" width="16.28515625" customWidth="1"/>
    <col min="14603" max="14603" width="9.7109375" customWidth="1"/>
    <col min="14604" max="14604" width="7.140625" customWidth="1"/>
    <col min="14605" max="14605" width="19.140625" customWidth="1"/>
    <col min="14606" max="14606" width="17.42578125" customWidth="1"/>
    <col min="14607" max="14607" width="7.28515625" customWidth="1"/>
    <col min="14608" max="14608" width="13.28515625" customWidth="1"/>
    <col min="14843" max="14843" width="4" customWidth="1"/>
    <col min="14844" max="14844" width="34.85546875" customWidth="1"/>
    <col min="14845" max="14845" width="50.5703125" customWidth="1"/>
    <col min="14846" max="14846" width="35.42578125" customWidth="1"/>
    <col min="14847" max="14847" width="28.42578125" customWidth="1"/>
    <col min="14848" max="14848" width="28" customWidth="1"/>
    <col min="14849" max="14849" width="12" customWidth="1"/>
    <col min="14850" max="14851" width="12.28515625" customWidth="1"/>
    <col min="14852" max="14852" width="7.42578125" customWidth="1"/>
    <col min="14853" max="14853" width="5.7109375" customWidth="1"/>
    <col min="14854" max="14854" width="6.140625" customWidth="1"/>
    <col min="14855" max="14855" width="16" customWidth="1"/>
    <col min="14856" max="14856" width="6" customWidth="1"/>
    <col min="14857" max="14857" width="7" customWidth="1"/>
    <col min="14858" max="14858" width="16.28515625" customWidth="1"/>
    <col min="14859" max="14859" width="9.7109375" customWidth="1"/>
    <col min="14860" max="14860" width="7.140625" customWidth="1"/>
    <col min="14861" max="14861" width="19.140625" customWidth="1"/>
    <col min="14862" max="14862" width="17.42578125" customWidth="1"/>
    <col min="14863" max="14863" width="7.28515625" customWidth="1"/>
    <col min="14864" max="14864" width="13.28515625" customWidth="1"/>
    <col min="15099" max="15099" width="4" customWidth="1"/>
    <col min="15100" max="15100" width="34.85546875" customWidth="1"/>
    <col min="15101" max="15101" width="50.5703125" customWidth="1"/>
    <col min="15102" max="15102" width="35.42578125" customWidth="1"/>
    <col min="15103" max="15103" width="28.42578125" customWidth="1"/>
    <col min="15104" max="15104" width="28" customWidth="1"/>
    <col min="15105" max="15105" width="12" customWidth="1"/>
    <col min="15106" max="15107" width="12.28515625" customWidth="1"/>
    <col min="15108" max="15108" width="7.42578125" customWidth="1"/>
    <col min="15109" max="15109" width="5.7109375" customWidth="1"/>
    <col min="15110" max="15110" width="6.140625" customWidth="1"/>
    <col min="15111" max="15111" width="16" customWidth="1"/>
    <col min="15112" max="15112" width="6" customWidth="1"/>
    <col min="15113" max="15113" width="7" customWidth="1"/>
    <col min="15114" max="15114" width="16.28515625" customWidth="1"/>
    <col min="15115" max="15115" width="9.7109375" customWidth="1"/>
    <col min="15116" max="15116" width="7.140625" customWidth="1"/>
    <col min="15117" max="15117" width="19.140625" customWidth="1"/>
    <col min="15118" max="15118" width="17.42578125" customWidth="1"/>
    <col min="15119" max="15119" width="7.28515625" customWidth="1"/>
    <col min="15120" max="15120" width="13.28515625" customWidth="1"/>
    <col min="15355" max="15355" width="4" customWidth="1"/>
    <col min="15356" max="15356" width="34.85546875" customWidth="1"/>
    <col min="15357" max="15357" width="50.5703125" customWidth="1"/>
    <col min="15358" max="15358" width="35.42578125" customWidth="1"/>
    <col min="15359" max="15359" width="28.42578125" customWidth="1"/>
    <col min="15360" max="15360" width="28" customWidth="1"/>
    <col min="15361" max="15361" width="12" customWidth="1"/>
    <col min="15362" max="15363" width="12.28515625" customWidth="1"/>
    <col min="15364" max="15364" width="7.42578125" customWidth="1"/>
    <col min="15365" max="15365" width="5.7109375" customWidth="1"/>
    <col min="15366" max="15366" width="6.140625" customWidth="1"/>
    <col min="15367" max="15367" width="16" customWidth="1"/>
    <col min="15368" max="15368" width="6" customWidth="1"/>
    <col min="15369" max="15369" width="7" customWidth="1"/>
    <col min="15370" max="15370" width="16.28515625" customWidth="1"/>
    <col min="15371" max="15371" width="9.7109375" customWidth="1"/>
    <col min="15372" max="15372" width="7.140625" customWidth="1"/>
    <col min="15373" max="15373" width="19.140625" customWidth="1"/>
    <col min="15374" max="15374" width="17.42578125" customWidth="1"/>
    <col min="15375" max="15375" width="7.28515625" customWidth="1"/>
    <col min="15376" max="15376" width="13.28515625" customWidth="1"/>
    <col min="15611" max="15611" width="4" customWidth="1"/>
    <col min="15612" max="15612" width="34.85546875" customWidth="1"/>
    <col min="15613" max="15613" width="50.5703125" customWidth="1"/>
    <col min="15614" max="15614" width="35.42578125" customWidth="1"/>
    <col min="15615" max="15615" width="28.42578125" customWidth="1"/>
    <col min="15616" max="15616" width="28" customWidth="1"/>
    <col min="15617" max="15617" width="12" customWidth="1"/>
    <col min="15618" max="15619" width="12.28515625" customWidth="1"/>
    <col min="15620" max="15620" width="7.42578125" customWidth="1"/>
    <col min="15621" max="15621" width="5.7109375" customWidth="1"/>
    <col min="15622" max="15622" width="6.140625" customWidth="1"/>
    <col min="15623" max="15623" width="16" customWidth="1"/>
    <col min="15624" max="15624" width="6" customWidth="1"/>
    <col min="15625" max="15625" width="7" customWidth="1"/>
    <col min="15626" max="15626" width="16.28515625" customWidth="1"/>
    <col min="15627" max="15627" width="9.7109375" customWidth="1"/>
    <col min="15628" max="15628" width="7.140625" customWidth="1"/>
    <col min="15629" max="15629" width="19.140625" customWidth="1"/>
    <col min="15630" max="15630" width="17.42578125" customWidth="1"/>
    <col min="15631" max="15631" width="7.28515625" customWidth="1"/>
    <col min="15632" max="15632" width="13.28515625" customWidth="1"/>
    <col min="15867" max="15867" width="4" customWidth="1"/>
    <col min="15868" max="15868" width="34.85546875" customWidth="1"/>
    <col min="15869" max="15869" width="50.5703125" customWidth="1"/>
    <col min="15870" max="15870" width="35.42578125" customWidth="1"/>
    <col min="15871" max="15871" width="28.42578125" customWidth="1"/>
    <col min="15872" max="15872" width="28" customWidth="1"/>
    <col min="15873" max="15873" width="12" customWidth="1"/>
    <col min="15874" max="15875" width="12.28515625" customWidth="1"/>
    <col min="15876" max="15876" width="7.42578125" customWidth="1"/>
    <col min="15877" max="15877" width="5.7109375" customWidth="1"/>
    <col min="15878" max="15878" width="6.140625" customWidth="1"/>
    <col min="15879" max="15879" width="16" customWidth="1"/>
    <col min="15880" max="15880" width="6" customWidth="1"/>
    <col min="15881" max="15881" width="7" customWidth="1"/>
    <col min="15882" max="15882" width="16.28515625" customWidth="1"/>
    <col min="15883" max="15883" width="9.7109375" customWidth="1"/>
    <col min="15884" max="15884" width="7.140625" customWidth="1"/>
    <col min="15885" max="15885" width="19.140625" customWidth="1"/>
    <col min="15886" max="15886" width="17.42578125" customWidth="1"/>
    <col min="15887" max="15887" width="7.28515625" customWidth="1"/>
    <col min="15888" max="15888" width="13.28515625" customWidth="1"/>
    <col min="16123" max="16123" width="4" customWidth="1"/>
    <col min="16124" max="16124" width="34.85546875" customWidth="1"/>
    <col min="16125" max="16125" width="50.5703125" customWidth="1"/>
    <col min="16126" max="16126" width="35.42578125" customWidth="1"/>
    <col min="16127" max="16127" width="28.42578125" customWidth="1"/>
    <col min="16128" max="16128" width="28" customWidth="1"/>
    <col min="16129" max="16129" width="12" customWidth="1"/>
    <col min="16130" max="16131" width="12.28515625" customWidth="1"/>
    <col min="16132" max="16132" width="7.42578125" customWidth="1"/>
    <col min="16133" max="16133" width="5.7109375" customWidth="1"/>
    <col min="16134" max="16134" width="6.140625" customWidth="1"/>
    <col min="16135" max="16135" width="16" customWidth="1"/>
    <col min="16136" max="16136" width="6" customWidth="1"/>
    <col min="16137" max="16137" width="7" customWidth="1"/>
    <col min="16138" max="16138" width="16.28515625" customWidth="1"/>
    <col min="16139" max="16139" width="9.7109375" customWidth="1"/>
    <col min="16140" max="16140" width="7.140625" customWidth="1"/>
    <col min="16141" max="16141" width="19.140625" customWidth="1"/>
    <col min="16142" max="16142" width="17.42578125" customWidth="1"/>
    <col min="16143" max="16143" width="7.28515625" customWidth="1"/>
    <col min="16144" max="16144" width="13.28515625" customWidth="1"/>
  </cols>
  <sheetData>
    <row r="1" spans="1:109">
      <c r="A1" s="921" t="s">
        <v>1318</v>
      </c>
      <c r="B1" s="921"/>
      <c r="C1" s="921"/>
      <c r="D1" s="921"/>
      <c r="E1" s="921"/>
      <c r="F1" s="921"/>
      <c r="G1" s="921"/>
      <c r="H1" s="921"/>
      <c r="I1" s="921"/>
      <c r="J1" s="921"/>
      <c r="K1" s="921"/>
      <c r="L1" s="921"/>
      <c r="M1" s="921"/>
      <c r="N1" s="921"/>
      <c r="O1" s="921"/>
      <c r="P1" s="921"/>
      <c r="Q1" s="921"/>
      <c r="R1" s="921"/>
      <c r="S1" s="921"/>
      <c r="T1" s="921"/>
      <c r="U1" s="921"/>
      <c r="V1" s="921"/>
      <c r="W1" s="921"/>
      <c r="X1" s="921"/>
      <c r="Y1" s="921"/>
      <c r="Z1" s="921"/>
    </row>
    <row r="2" spans="1:109">
      <c r="A2" s="921"/>
      <c r="B2" s="921"/>
      <c r="C2" s="921"/>
      <c r="D2" s="921"/>
      <c r="E2" s="921"/>
      <c r="F2" s="921"/>
      <c r="G2" s="921"/>
      <c r="H2" s="921"/>
      <c r="I2" s="921"/>
      <c r="J2" s="921"/>
      <c r="K2" s="921"/>
      <c r="L2" s="921"/>
      <c r="M2" s="921"/>
      <c r="N2" s="921"/>
      <c r="O2" s="921"/>
      <c r="P2" s="921"/>
      <c r="Q2" s="921"/>
      <c r="R2" s="921"/>
      <c r="S2" s="921"/>
      <c r="T2" s="921"/>
      <c r="U2" s="921"/>
      <c r="V2" s="921"/>
      <c r="W2" s="921"/>
      <c r="X2" s="921"/>
      <c r="Y2" s="921"/>
      <c r="Z2" s="921"/>
    </row>
    <row r="3" spans="1:109">
      <c r="A3" s="922" t="s">
        <v>1684</v>
      </c>
      <c r="B3" s="923"/>
      <c r="C3" s="923"/>
      <c r="D3" s="923"/>
      <c r="E3" s="923"/>
      <c r="F3" s="923"/>
      <c r="G3" s="923"/>
      <c r="H3" s="923"/>
      <c r="I3" s="923"/>
      <c r="J3" s="923"/>
      <c r="K3" s="923"/>
      <c r="L3" s="923"/>
      <c r="M3" s="923"/>
      <c r="N3" s="923"/>
      <c r="O3" s="923"/>
      <c r="P3" s="923"/>
      <c r="Q3" s="923"/>
      <c r="R3" s="923"/>
      <c r="S3" s="923"/>
      <c r="T3" s="923"/>
      <c r="U3" s="923"/>
      <c r="V3" s="923"/>
      <c r="W3" s="923"/>
      <c r="X3" s="923"/>
      <c r="Y3" s="923"/>
      <c r="Z3" s="924"/>
    </row>
    <row r="4" spans="1:109">
      <c r="A4" s="925" t="s">
        <v>1685</v>
      </c>
      <c r="B4" s="917" t="s">
        <v>2</v>
      </c>
      <c r="C4" s="917" t="s">
        <v>3</v>
      </c>
      <c r="D4" s="917" t="s">
        <v>1686</v>
      </c>
      <c r="E4" s="917" t="s">
        <v>5</v>
      </c>
      <c r="F4" s="917" t="s">
        <v>1687</v>
      </c>
      <c r="G4" s="927">
        <v>6</v>
      </c>
      <c r="H4" s="928"/>
      <c r="I4" s="928"/>
      <c r="J4" s="928"/>
      <c r="K4" s="929"/>
      <c r="L4" s="908" t="s">
        <v>1688</v>
      </c>
      <c r="M4" s="909"/>
      <c r="N4" s="910"/>
      <c r="O4" s="908" t="s">
        <v>1689</v>
      </c>
      <c r="P4" s="909"/>
      <c r="Q4" s="910"/>
      <c r="R4" s="908" t="s">
        <v>1690</v>
      </c>
      <c r="S4" s="909"/>
      <c r="T4" s="910"/>
      <c r="U4" s="908" t="s">
        <v>1691</v>
      </c>
      <c r="V4" s="909"/>
      <c r="W4" s="910"/>
      <c r="X4" s="917" t="s">
        <v>1692</v>
      </c>
      <c r="Y4" s="917" t="s">
        <v>1693</v>
      </c>
      <c r="Z4" s="732">
        <v>10</v>
      </c>
    </row>
    <row r="5" spans="1:109">
      <c r="A5" s="925"/>
      <c r="B5" s="917"/>
      <c r="C5" s="917"/>
      <c r="D5" s="917"/>
      <c r="E5" s="917"/>
      <c r="F5" s="917"/>
      <c r="G5" s="918" t="s">
        <v>1694</v>
      </c>
      <c r="H5" s="919"/>
      <c r="I5" s="919"/>
      <c r="J5" s="919"/>
      <c r="K5" s="920"/>
      <c r="L5" s="911"/>
      <c r="M5" s="912"/>
      <c r="N5" s="913"/>
      <c r="O5" s="911"/>
      <c r="P5" s="912"/>
      <c r="Q5" s="913"/>
      <c r="R5" s="911"/>
      <c r="S5" s="912"/>
      <c r="T5" s="913"/>
      <c r="U5" s="911"/>
      <c r="V5" s="912"/>
      <c r="W5" s="913"/>
      <c r="X5" s="917"/>
      <c r="Y5" s="917"/>
      <c r="Z5" s="900" t="s">
        <v>1695</v>
      </c>
    </row>
    <row r="6" spans="1:109">
      <c r="A6" s="925"/>
      <c r="B6" s="917"/>
      <c r="C6" s="917"/>
      <c r="D6" s="917"/>
      <c r="E6" s="917"/>
      <c r="F6" s="917"/>
      <c r="G6" s="903" t="s">
        <v>1696</v>
      </c>
      <c r="H6" s="903" t="s">
        <v>1697</v>
      </c>
      <c r="I6" s="733"/>
      <c r="J6" s="903" t="s">
        <v>1698</v>
      </c>
      <c r="K6" s="903" t="s">
        <v>20</v>
      </c>
      <c r="L6" s="914"/>
      <c r="M6" s="915"/>
      <c r="N6" s="916"/>
      <c r="O6" s="914"/>
      <c r="P6" s="915"/>
      <c r="Q6" s="916"/>
      <c r="R6" s="914"/>
      <c r="S6" s="915"/>
      <c r="T6" s="916"/>
      <c r="U6" s="914"/>
      <c r="V6" s="915"/>
      <c r="W6" s="916"/>
      <c r="X6" s="917"/>
      <c r="Y6" s="917"/>
      <c r="Z6" s="901"/>
    </row>
    <row r="7" spans="1:109" ht="68.25" customHeight="1">
      <c r="A7" s="926"/>
      <c r="B7" s="904"/>
      <c r="C7" s="904"/>
      <c r="D7" s="904"/>
      <c r="E7" s="904"/>
      <c r="F7" s="904"/>
      <c r="G7" s="904"/>
      <c r="H7" s="904"/>
      <c r="I7" s="734" t="s">
        <v>18</v>
      </c>
      <c r="J7" s="904"/>
      <c r="K7" s="904"/>
      <c r="L7" s="735" t="s">
        <v>26</v>
      </c>
      <c r="M7" s="735" t="s">
        <v>1699</v>
      </c>
      <c r="N7" s="735" t="s">
        <v>28</v>
      </c>
      <c r="O7" s="735" t="s">
        <v>26</v>
      </c>
      <c r="P7" s="735" t="s">
        <v>1699</v>
      </c>
      <c r="Q7" s="735" t="s">
        <v>28</v>
      </c>
      <c r="R7" s="735" t="s">
        <v>26</v>
      </c>
      <c r="S7" s="735" t="s">
        <v>1699</v>
      </c>
      <c r="T7" s="735" t="s">
        <v>28</v>
      </c>
      <c r="U7" s="735" t="s">
        <v>26</v>
      </c>
      <c r="V7" s="735" t="s">
        <v>1699</v>
      </c>
      <c r="W7" s="735" t="s">
        <v>28</v>
      </c>
      <c r="X7" s="904"/>
      <c r="Y7" s="904"/>
      <c r="Z7" s="902"/>
    </row>
    <row r="8" spans="1:109" s="736" customFormat="1" ht="26.25" customHeight="1">
      <c r="A8" s="905" t="s">
        <v>1700</v>
      </c>
      <c r="B8" s="906"/>
      <c r="C8" s="906"/>
      <c r="D8" s="906"/>
      <c r="E8" s="906"/>
      <c r="F8" s="906"/>
      <c r="G8" s="906"/>
      <c r="H8" s="906"/>
      <c r="I8" s="906"/>
      <c r="J8" s="906"/>
      <c r="K8" s="906"/>
      <c r="L8" s="906"/>
      <c r="M8" s="906"/>
      <c r="N8" s="906"/>
      <c r="O8" s="906"/>
      <c r="P8" s="906"/>
      <c r="Q8" s="906"/>
      <c r="R8" s="906"/>
      <c r="S8" s="906"/>
      <c r="T8" s="906"/>
      <c r="U8" s="906"/>
      <c r="V8" s="906"/>
      <c r="W8" s="906"/>
      <c r="X8" s="906"/>
      <c r="Y8" s="906"/>
      <c r="Z8" s="90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row>
    <row r="9" spans="1:109" s="737" customFormat="1" ht="16.5" customHeight="1">
      <c r="A9" s="897" t="s">
        <v>1701</v>
      </c>
      <c r="B9" s="898"/>
      <c r="C9" s="898"/>
      <c r="D9" s="898"/>
      <c r="E9" s="898"/>
      <c r="F9" s="899"/>
    </row>
    <row r="10" spans="1:109" s="743" customFormat="1" ht="16.5" customHeight="1">
      <c r="A10" s="738"/>
      <c r="B10" s="739"/>
      <c r="C10" s="739"/>
      <c r="D10" s="740"/>
      <c r="E10" s="739"/>
      <c r="F10" s="741"/>
      <c r="G10" s="742"/>
      <c r="H10" s="742"/>
      <c r="I10" s="742"/>
      <c r="J10" s="742"/>
      <c r="K10" s="742"/>
      <c r="L10" s="742"/>
      <c r="M10" s="742"/>
      <c r="N10" s="742"/>
      <c r="O10" s="742"/>
      <c r="P10" s="742"/>
      <c r="Q10" s="742"/>
      <c r="R10" s="742"/>
      <c r="S10" s="742"/>
      <c r="T10" s="742"/>
      <c r="U10" s="742"/>
      <c r="V10" s="742"/>
      <c r="W10" s="742"/>
      <c r="X10" s="742"/>
      <c r="Y10" s="742"/>
      <c r="Z10" s="742"/>
    </row>
    <row r="11" spans="1:109" s="736" customFormat="1" ht="135">
      <c r="A11" s="168">
        <v>1</v>
      </c>
      <c r="B11" s="165" t="s">
        <v>1319</v>
      </c>
      <c r="C11" s="165" t="s">
        <v>1702</v>
      </c>
      <c r="D11" s="219" t="s">
        <v>1703</v>
      </c>
      <c r="E11" s="744" t="s">
        <v>1704</v>
      </c>
      <c r="F11" s="165" t="s">
        <v>1705</v>
      </c>
      <c r="G11" s="745">
        <v>570000</v>
      </c>
      <c r="H11" s="165">
        <v>30000</v>
      </c>
      <c r="I11" s="746">
        <f>G11+H11</f>
        <v>600000</v>
      </c>
      <c r="J11" s="165">
        <v>0</v>
      </c>
      <c r="K11" s="165">
        <v>0</v>
      </c>
      <c r="L11" s="165" t="s">
        <v>1706</v>
      </c>
      <c r="M11" s="165"/>
      <c r="N11" s="745">
        <v>200000</v>
      </c>
      <c r="O11" s="745"/>
      <c r="P11" s="745" t="s">
        <v>1707</v>
      </c>
      <c r="Q11" s="745">
        <v>400000</v>
      </c>
      <c r="R11" s="745"/>
      <c r="S11" s="745"/>
      <c r="T11" s="745"/>
      <c r="U11" s="745"/>
      <c r="V11" s="745"/>
      <c r="W11" s="745"/>
      <c r="X11" s="744" t="s">
        <v>1708</v>
      </c>
      <c r="Y11" s="744"/>
      <c r="Z11" s="744" t="s">
        <v>1709</v>
      </c>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row>
    <row r="12" spans="1:109" s="736" customFormat="1" ht="195">
      <c r="A12" s="168">
        <v>2</v>
      </c>
      <c r="B12" s="165" t="s">
        <v>1319</v>
      </c>
      <c r="C12" s="165" t="s">
        <v>1702</v>
      </c>
      <c r="D12" s="747" t="s">
        <v>1710</v>
      </c>
      <c r="E12" s="744" t="s">
        <v>1711</v>
      </c>
      <c r="F12" s="165" t="s">
        <v>1712</v>
      </c>
      <c r="G12" s="745">
        <v>359482</v>
      </c>
      <c r="H12" s="165">
        <v>18921</v>
      </c>
      <c r="I12" s="746">
        <f>G12+H12</f>
        <v>378403</v>
      </c>
      <c r="J12" s="165">
        <v>0</v>
      </c>
      <c r="K12" s="165">
        <v>0</v>
      </c>
      <c r="L12" s="165" t="s">
        <v>1706</v>
      </c>
      <c r="M12" s="165" t="s">
        <v>1713</v>
      </c>
      <c r="N12" s="745">
        <v>378403</v>
      </c>
      <c r="O12" s="745"/>
      <c r="P12" s="745"/>
      <c r="Q12" s="745"/>
      <c r="R12" s="745"/>
      <c r="S12" s="745"/>
      <c r="T12" s="745"/>
      <c r="U12" s="745"/>
      <c r="V12" s="745"/>
      <c r="W12" s="745"/>
      <c r="X12" s="744" t="s">
        <v>1708</v>
      </c>
      <c r="Y12" s="744"/>
      <c r="Z12" s="744" t="s">
        <v>1709</v>
      </c>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row>
    <row r="13" spans="1:109" s="736" customFormat="1" ht="135">
      <c r="A13" s="168">
        <v>3</v>
      </c>
      <c r="B13" s="165" t="s">
        <v>1319</v>
      </c>
      <c r="C13" s="165" t="s">
        <v>1702</v>
      </c>
      <c r="D13" s="747" t="s">
        <v>1714</v>
      </c>
      <c r="E13" s="744" t="s">
        <v>1715</v>
      </c>
      <c r="F13" s="165" t="s">
        <v>1716</v>
      </c>
      <c r="G13" s="745">
        <v>497000</v>
      </c>
      <c r="H13" s="165">
        <v>26157</v>
      </c>
      <c r="I13" s="746">
        <f>G13+H13</f>
        <v>523157</v>
      </c>
      <c r="J13" s="165">
        <v>0</v>
      </c>
      <c r="K13" s="165">
        <v>0</v>
      </c>
      <c r="L13" s="165" t="s">
        <v>1717</v>
      </c>
      <c r="M13" s="165" t="s">
        <v>1718</v>
      </c>
      <c r="N13" s="745">
        <v>523157</v>
      </c>
      <c r="O13" s="745"/>
      <c r="P13" s="745"/>
      <c r="Q13" s="745"/>
      <c r="R13" s="745"/>
      <c r="S13" s="745"/>
      <c r="T13" s="745"/>
      <c r="U13" s="745"/>
      <c r="V13" s="745"/>
      <c r="W13" s="745"/>
      <c r="X13" s="744" t="s">
        <v>1708</v>
      </c>
      <c r="Y13" s="744"/>
      <c r="Z13" s="744" t="s">
        <v>1709</v>
      </c>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row>
    <row r="14" spans="1:109" s="736" customFormat="1" ht="135">
      <c r="A14" s="168">
        <v>4</v>
      </c>
      <c r="B14" s="165" t="s">
        <v>1319</v>
      </c>
      <c r="C14" s="165" t="s">
        <v>1702</v>
      </c>
      <c r="D14" s="747" t="s">
        <v>1719</v>
      </c>
      <c r="E14" s="744" t="s">
        <v>1720</v>
      </c>
      <c r="F14" s="165" t="s">
        <v>1721</v>
      </c>
      <c r="G14" s="745">
        <v>250000</v>
      </c>
      <c r="H14" s="165">
        <v>13157</v>
      </c>
      <c r="I14" s="746">
        <v>263157</v>
      </c>
      <c r="J14" s="165">
        <v>0</v>
      </c>
      <c r="K14" s="165">
        <v>0</v>
      </c>
      <c r="L14" s="165" t="s">
        <v>1717</v>
      </c>
      <c r="M14" s="165" t="s">
        <v>1722</v>
      </c>
      <c r="N14" s="745">
        <v>263157</v>
      </c>
      <c r="O14" s="745"/>
      <c r="P14" s="745"/>
      <c r="Q14" s="745"/>
      <c r="R14" s="745"/>
      <c r="S14" s="745"/>
      <c r="T14" s="745"/>
      <c r="U14" s="745"/>
      <c r="V14" s="745"/>
      <c r="W14" s="745"/>
      <c r="X14" s="744" t="s">
        <v>1708</v>
      </c>
      <c r="Y14" s="744"/>
      <c r="Z14" s="744" t="s">
        <v>1709</v>
      </c>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row>
    <row r="15" spans="1:109" s="736" customFormat="1" ht="150">
      <c r="A15" s="168">
        <v>5</v>
      </c>
      <c r="B15" s="143" t="s">
        <v>1319</v>
      </c>
      <c r="C15" s="165" t="s">
        <v>1702</v>
      </c>
      <c r="D15" s="747" t="s">
        <v>1723</v>
      </c>
      <c r="E15" s="744" t="s">
        <v>1724</v>
      </c>
      <c r="F15" s="143" t="s">
        <v>1725</v>
      </c>
      <c r="G15" s="748">
        <v>665000</v>
      </c>
      <c r="H15" s="143">
        <v>35000</v>
      </c>
      <c r="I15" s="746">
        <v>700000</v>
      </c>
      <c r="J15" s="143">
        <v>0</v>
      </c>
      <c r="K15" s="143">
        <v>0</v>
      </c>
      <c r="L15" s="143" t="s">
        <v>1706</v>
      </c>
      <c r="M15" s="143"/>
      <c r="N15" s="748">
        <v>300000</v>
      </c>
      <c r="O15" s="748"/>
      <c r="P15" s="748" t="s">
        <v>1707</v>
      </c>
      <c r="Q15" s="748">
        <v>400000</v>
      </c>
      <c r="R15" s="748"/>
      <c r="S15" s="748"/>
      <c r="T15" s="748"/>
      <c r="U15" s="748"/>
      <c r="V15" s="748"/>
      <c r="W15" s="748"/>
      <c r="X15" s="744" t="s">
        <v>1708</v>
      </c>
      <c r="Y15" s="749"/>
      <c r="Z15" s="749" t="s">
        <v>1709</v>
      </c>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row>
    <row r="16" spans="1:109" s="736" customFormat="1" ht="105">
      <c r="A16" s="168">
        <v>6</v>
      </c>
      <c r="B16" s="143" t="s">
        <v>1319</v>
      </c>
      <c r="C16" s="165" t="s">
        <v>1702</v>
      </c>
      <c r="D16" s="747" t="s">
        <v>1726</v>
      </c>
      <c r="E16" s="749" t="s">
        <v>1727</v>
      </c>
      <c r="F16" s="143" t="s">
        <v>1712</v>
      </c>
      <c r="G16" s="748">
        <v>1834400</v>
      </c>
      <c r="H16" s="143">
        <v>96548</v>
      </c>
      <c r="I16" s="746">
        <v>1930948</v>
      </c>
      <c r="J16" s="143">
        <v>0</v>
      </c>
      <c r="K16" s="143">
        <v>0</v>
      </c>
      <c r="L16" s="143" t="s">
        <v>1706</v>
      </c>
      <c r="M16" s="143"/>
      <c r="N16" s="748">
        <v>1000000</v>
      </c>
      <c r="O16" s="748"/>
      <c r="P16" s="748" t="s">
        <v>1707</v>
      </c>
      <c r="Q16" s="748">
        <v>930948</v>
      </c>
      <c r="R16" s="748"/>
      <c r="S16" s="748"/>
      <c r="T16" s="748"/>
      <c r="U16" s="748"/>
      <c r="V16" s="748"/>
      <c r="W16" s="748"/>
      <c r="X16" s="744" t="s">
        <v>1708</v>
      </c>
      <c r="Y16" s="749"/>
      <c r="Z16" s="749" t="s">
        <v>1728</v>
      </c>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row>
    <row r="17" spans="1:109" s="736" customFormat="1" ht="105">
      <c r="A17" s="168">
        <v>7</v>
      </c>
      <c r="B17" s="143" t="s">
        <v>1319</v>
      </c>
      <c r="C17" s="165" t="s">
        <v>1702</v>
      </c>
      <c r="D17" s="750" t="s">
        <v>1729</v>
      </c>
      <c r="E17" s="749" t="s">
        <v>1730</v>
      </c>
      <c r="F17" s="153" t="s">
        <v>1731</v>
      </c>
      <c r="G17" s="748">
        <v>1425000</v>
      </c>
      <c r="H17" s="153">
        <v>75000</v>
      </c>
      <c r="I17" s="746">
        <v>1500000</v>
      </c>
      <c r="J17" s="143">
        <v>0</v>
      </c>
      <c r="K17" s="143">
        <v>0</v>
      </c>
      <c r="L17" s="143" t="s">
        <v>1706</v>
      </c>
      <c r="M17" s="143"/>
      <c r="N17" s="748">
        <v>200000</v>
      </c>
      <c r="O17" s="748"/>
      <c r="P17" s="748" t="s">
        <v>1732</v>
      </c>
      <c r="Q17" s="748">
        <v>1300000</v>
      </c>
      <c r="R17" s="748"/>
      <c r="S17" s="748"/>
      <c r="T17" s="748"/>
      <c r="U17" s="748"/>
      <c r="V17" s="748"/>
      <c r="W17" s="748"/>
      <c r="X17" s="744" t="s">
        <v>1708</v>
      </c>
      <c r="Y17" s="751"/>
      <c r="Z17" s="749" t="s">
        <v>1728</v>
      </c>
      <c r="AA17" s="217"/>
      <c r="AB17" s="217"/>
      <c r="AC17" s="217"/>
      <c r="AD17" s="217"/>
      <c r="AE17" s="217"/>
      <c r="AF17" s="217"/>
      <c r="AG17" s="217"/>
      <c r="AH17" s="217"/>
      <c r="AI17" s="217"/>
      <c r="AJ17" s="217"/>
      <c r="AK17" s="217"/>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17"/>
      <c r="BR17" s="217"/>
      <c r="BS17" s="217"/>
      <c r="BT17" s="217"/>
      <c r="BU17" s="217"/>
      <c r="BV17" s="217"/>
      <c r="BW17" s="217"/>
      <c r="BX17" s="217"/>
      <c r="BY17" s="217"/>
      <c r="BZ17" s="217"/>
      <c r="CA17" s="217"/>
      <c r="CB17" s="217"/>
      <c r="CC17" s="217"/>
      <c r="CD17" s="217"/>
      <c r="CE17" s="217"/>
      <c r="CF17" s="217"/>
      <c r="CG17" s="217"/>
      <c r="CH17" s="217"/>
      <c r="CI17" s="217"/>
      <c r="CJ17" s="217"/>
      <c r="CK17" s="217"/>
      <c r="CL17" s="217"/>
      <c r="CM17" s="217"/>
      <c r="CN17" s="217"/>
      <c r="CO17" s="217"/>
      <c r="CP17" s="217"/>
      <c r="CQ17" s="217"/>
      <c r="CR17" s="217"/>
      <c r="CS17" s="217"/>
      <c r="CT17" s="217"/>
      <c r="CU17" s="217"/>
      <c r="CV17" s="217"/>
      <c r="CW17" s="217"/>
      <c r="CX17" s="217"/>
      <c r="CY17" s="217"/>
      <c r="CZ17" s="217"/>
      <c r="DA17" s="217"/>
      <c r="DB17" s="217"/>
      <c r="DC17" s="217"/>
      <c r="DD17" s="217"/>
      <c r="DE17" s="217"/>
    </row>
    <row r="18" spans="1:109" s="736" customFormat="1" ht="75">
      <c r="A18" s="752">
        <v>8</v>
      </c>
      <c r="B18" s="143" t="s">
        <v>1319</v>
      </c>
      <c r="C18" s="143" t="s">
        <v>1733</v>
      </c>
      <c r="D18" s="753" t="s">
        <v>1734</v>
      </c>
      <c r="E18" s="749" t="s">
        <v>1735</v>
      </c>
      <c r="F18" s="153" t="s">
        <v>1736</v>
      </c>
      <c r="G18" s="748">
        <v>95000</v>
      </c>
      <c r="H18" s="153">
        <v>5000</v>
      </c>
      <c r="I18" s="754">
        <v>100000</v>
      </c>
      <c r="J18" s="143">
        <v>0</v>
      </c>
      <c r="K18" s="143">
        <v>0</v>
      </c>
      <c r="L18" s="143" t="s">
        <v>1737</v>
      </c>
      <c r="M18" s="143" t="s">
        <v>1722</v>
      </c>
      <c r="N18" s="748">
        <v>100000</v>
      </c>
      <c r="O18" s="748"/>
      <c r="P18" s="748"/>
      <c r="Q18" s="748"/>
      <c r="R18" s="748"/>
      <c r="S18" s="748"/>
      <c r="T18" s="748"/>
      <c r="U18" s="748"/>
      <c r="V18" s="748"/>
      <c r="W18" s="748"/>
      <c r="X18" s="744" t="s">
        <v>1708</v>
      </c>
      <c r="Y18" s="751"/>
      <c r="Z18" s="749" t="s">
        <v>1738</v>
      </c>
      <c r="AA18" s="217"/>
      <c r="AB18" s="217"/>
      <c r="AC18" s="217"/>
      <c r="AD18" s="217"/>
      <c r="AE18" s="217"/>
      <c r="AF18" s="217"/>
      <c r="AG18" s="217"/>
      <c r="AH18" s="217"/>
      <c r="AI18" s="217"/>
      <c r="AJ18" s="217"/>
      <c r="AK18" s="217"/>
      <c r="AL18" s="217"/>
      <c r="AM18" s="217"/>
      <c r="AN18" s="217"/>
      <c r="AO18" s="217"/>
      <c r="AP18" s="217"/>
      <c r="AQ18" s="217"/>
      <c r="AR18" s="217"/>
      <c r="AS18" s="217"/>
      <c r="AT18" s="217"/>
      <c r="AU18" s="217"/>
      <c r="AV18" s="217"/>
      <c r="AW18" s="217"/>
      <c r="AX18" s="217"/>
      <c r="AY18" s="217"/>
      <c r="AZ18" s="217"/>
      <c r="BA18" s="217"/>
      <c r="BB18" s="217"/>
      <c r="BC18" s="217"/>
      <c r="BD18" s="217"/>
      <c r="BE18" s="217"/>
      <c r="BF18" s="217"/>
      <c r="BG18" s="217"/>
      <c r="BH18" s="217"/>
      <c r="BI18" s="217"/>
      <c r="BJ18" s="217"/>
      <c r="BK18" s="217"/>
      <c r="BL18" s="217"/>
      <c r="BM18" s="217"/>
      <c r="BN18" s="217"/>
      <c r="BO18" s="217"/>
      <c r="BP18" s="217"/>
      <c r="BQ18" s="217"/>
      <c r="BR18" s="217"/>
      <c r="BS18" s="217"/>
      <c r="BT18" s="217"/>
      <c r="BU18" s="217"/>
      <c r="BV18" s="217"/>
      <c r="BW18" s="217"/>
      <c r="BX18" s="217"/>
      <c r="BY18" s="217"/>
      <c r="BZ18" s="217"/>
      <c r="CA18" s="217"/>
      <c r="CB18" s="217"/>
      <c r="CC18" s="217"/>
      <c r="CD18" s="217"/>
      <c r="CE18" s="217"/>
      <c r="CF18" s="217"/>
      <c r="CG18" s="217"/>
      <c r="CH18" s="217"/>
      <c r="CI18" s="217"/>
      <c r="CJ18" s="217"/>
      <c r="CK18" s="217"/>
      <c r="CL18" s="217"/>
      <c r="CM18" s="217"/>
      <c r="CN18" s="217"/>
      <c r="CO18" s="217"/>
      <c r="CP18" s="217"/>
      <c r="CQ18" s="217"/>
      <c r="CR18" s="217"/>
      <c r="CS18" s="217"/>
      <c r="CT18" s="217"/>
      <c r="CU18" s="217"/>
      <c r="CV18" s="217"/>
      <c r="CW18" s="217"/>
      <c r="CX18" s="217"/>
      <c r="CY18" s="217"/>
      <c r="CZ18" s="217"/>
      <c r="DA18" s="217"/>
      <c r="DB18" s="217"/>
      <c r="DC18" s="217"/>
      <c r="DD18" s="217"/>
      <c r="DE18" s="217"/>
    </row>
    <row r="19" spans="1:109" s="736" customFormat="1" ht="75">
      <c r="A19" s="752">
        <v>9</v>
      </c>
      <c r="B19" s="143" t="s">
        <v>1319</v>
      </c>
      <c r="C19" s="143" t="s">
        <v>1733</v>
      </c>
      <c r="D19" s="753" t="s">
        <v>1739</v>
      </c>
      <c r="E19" s="749" t="s">
        <v>1740</v>
      </c>
      <c r="F19" s="153" t="s">
        <v>1741</v>
      </c>
      <c r="G19" s="748">
        <v>142500</v>
      </c>
      <c r="H19" s="153">
        <v>7500</v>
      </c>
      <c r="I19" s="754">
        <v>150000</v>
      </c>
      <c r="J19" s="143">
        <v>0</v>
      </c>
      <c r="K19" s="143">
        <v>0</v>
      </c>
      <c r="L19" s="143" t="s">
        <v>1737</v>
      </c>
      <c r="M19" s="143" t="s">
        <v>1722</v>
      </c>
      <c r="N19" s="748">
        <v>150000</v>
      </c>
      <c r="O19" s="748"/>
      <c r="P19" s="748"/>
      <c r="Q19" s="748"/>
      <c r="R19" s="748"/>
      <c r="S19" s="748"/>
      <c r="T19" s="748"/>
      <c r="U19" s="748"/>
      <c r="V19" s="748"/>
      <c r="W19" s="748"/>
      <c r="X19" s="744" t="s">
        <v>1708</v>
      </c>
      <c r="Y19" s="751"/>
      <c r="Z19" s="749" t="s">
        <v>1738</v>
      </c>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7"/>
      <c r="BQ19" s="217"/>
      <c r="BR19" s="217"/>
      <c r="BS19" s="217"/>
      <c r="BT19" s="217"/>
      <c r="BU19" s="217"/>
      <c r="BV19" s="217"/>
      <c r="BW19" s="217"/>
      <c r="BX19" s="217"/>
      <c r="BY19" s="217"/>
      <c r="BZ19" s="217"/>
      <c r="CA19" s="217"/>
      <c r="CB19" s="217"/>
      <c r="CC19" s="217"/>
      <c r="CD19" s="217"/>
      <c r="CE19" s="217"/>
      <c r="CF19" s="217"/>
      <c r="CG19" s="217"/>
      <c r="CH19" s="217"/>
      <c r="CI19" s="217"/>
      <c r="CJ19" s="217"/>
      <c r="CK19" s="217"/>
      <c r="CL19" s="217"/>
      <c r="CM19" s="217"/>
      <c r="CN19" s="217"/>
      <c r="CO19" s="217"/>
      <c r="CP19" s="217"/>
      <c r="CQ19" s="217"/>
      <c r="CR19" s="217"/>
      <c r="CS19" s="217"/>
      <c r="CT19" s="217"/>
      <c r="CU19" s="217"/>
      <c r="CV19" s="217"/>
      <c r="CW19" s="217"/>
      <c r="CX19" s="217"/>
      <c r="CY19" s="217"/>
      <c r="CZ19" s="217"/>
      <c r="DA19" s="217"/>
      <c r="DB19" s="217"/>
      <c r="DC19" s="217"/>
      <c r="DD19" s="217"/>
      <c r="DE19" s="217"/>
    </row>
    <row r="20" spans="1:109" s="736" customFormat="1" ht="75">
      <c r="A20" s="752">
        <v>10</v>
      </c>
      <c r="B20" s="143" t="s">
        <v>1319</v>
      </c>
      <c r="C20" s="143" t="s">
        <v>1733</v>
      </c>
      <c r="D20" s="755" t="s">
        <v>1742</v>
      </c>
      <c r="E20" s="749" t="s">
        <v>1743</v>
      </c>
      <c r="F20" s="153" t="s">
        <v>1744</v>
      </c>
      <c r="G20" s="748">
        <v>104500</v>
      </c>
      <c r="H20" s="153">
        <v>5500</v>
      </c>
      <c r="I20" s="754">
        <v>110000</v>
      </c>
      <c r="J20" s="143">
        <v>0</v>
      </c>
      <c r="K20" s="143">
        <v>0</v>
      </c>
      <c r="L20" s="143" t="s">
        <v>1737</v>
      </c>
      <c r="M20" s="143" t="s">
        <v>1722</v>
      </c>
      <c r="N20" s="748">
        <v>110000</v>
      </c>
      <c r="O20" s="748"/>
      <c r="P20" s="748"/>
      <c r="Q20" s="748"/>
      <c r="R20" s="748"/>
      <c r="S20" s="748"/>
      <c r="T20" s="748"/>
      <c r="U20" s="748"/>
      <c r="V20" s="748"/>
      <c r="W20" s="748"/>
      <c r="X20" s="744" t="s">
        <v>1708</v>
      </c>
      <c r="Y20" s="751"/>
      <c r="Z20" s="749" t="s">
        <v>1738</v>
      </c>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7"/>
      <c r="BA20" s="217"/>
      <c r="BB20" s="217"/>
      <c r="BC20" s="217"/>
      <c r="BD20" s="217"/>
      <c r="BE20" s="217"/>
      <c r="BF20" s="217"/>
      <c r="BG20" s="217"/>
      <c r="BH20" s="217"/>
      <c r="BI20" s="217"/>
      <c r="BJ20" s="217"/>
      <c r="BK20" s="217"/>
      <c r="BL20" s="217"/>
      <c r="BM20" s="217"/>
      <c r="BN20" s="217"/>
      <c r="BO20" s="217"/>
      <c r="BP20" s="217"/>
      <c r="BQ20" s="217"/>
      <c r="BR20" s="217"/>
      <c r="BS20" s="217"/>
      <c r="BT20" s="217"/>
      <c r="BU20" s="217"/>
      <c r="BV20" s="217"/>
      <c r="BW20" s="217"/>
      <c r="BX20" s="217"/>
      <c r="BY20" s="217"/>
      <c r="BZ20" s="217"/>
      <c r="CA20" s="217"/>
      <c r="CB20" s="217"/>
      <c r="CC20" s="217"/>
      <c r="CD20" s="217"/>
      <c r="CE20" s="217"/>
      <c r="CF20" s="217"/>
      <c r="CG20" s="217"/>
      <c r="CH20" s="217"/>
      <c r="CI20" s="217"/>
      <c r="CJ20" s="217"/>
      <c r="CK20" s="217"/>
      <c r="CL20" s="217"/>
      <c r="CM20" s="217"/>
      <c r="CN20" s="217"/>
      <c r="CO20" s="217"/>
      <c r="CP20" s="217"/>
      <c r="CQ20" s="217"/>
      <c r="CR20" s="217"/>
      <c r="CS20" s="217"/>
      <c r="CT20" s="217"/>
      <c r="CU20" s="217"/>
      <c r="CV20" s="217"/>
      <c r="CW20" s="217"/>
      <c r="CX20" s="217"/>
      <c r="CY20" s="217"/>
      <c r="CZ20" s="217"/>
      <c r="DA20" s="217"/>
      <c r="DB20" s="217"/>
      <c r="DC20" s="217"/>
      <c r="DD20" s="217"/>
      <c r="DE20" s="217"/>
    </row>
    <row r="21" spans="1:109" s="736" customFormat="1">
      <c r="A21" s="756"/>
      <c r="B21" s="161"/>
      <c r="C21" s="161"/>
      <c r="D21" s="757"/>
      <c r="E21" s="758"/>
      <c r="F21" s="759"/>
      <c r="G21" s="760">
        <f>SUM(G11:G20)</f>
        <v>5942882</v>
      </c>
      <c r="H21" s="760">
        <f t="shared" ref="H21:Z21" si="0">SUM(H11:H20)</f>
        <v>312783</v>
      </c>
      <c r="I21" s="760">
        <f t="shared" si="0"/>
        <v>6255665</v>
      </c>
      <c r="J21" s="760">
        <f t="shared" si="0"/>
        <v>0</v>
      </c>
      <c r="K21" s="760">
        <f t="shared" si="0"/>
        <v>0</v>
      </c>
      <c r="L21" s="760">
        <f t="shared" si="0"/>
        <v>0</v>
      </c>
      <c r="M21" s="760">
        <f t="shared" si="0"/>
        <v>0</v>
      </c>
      <c r="N21" s="760">
        <f t="shared" si="0"/>
        <v>3224717</v>
      </c>
      <c r="O21" s="760">
        <f t="shared" si="0"/>
        <v>0</v>
      </c>
      <c r="P21" s="760">
        <f t="shared" si="0"/>
        <v>0</v>
      </c>
      <c r="Q21" s="760">
        <f t="shared" si="0"/>
        <v>3030948</v>
      </c>
      <c r="R21" s="760">
        <f t="shared" si="0"/>
        <v>0</v>
      </c>
      <c r="S21" s="760">
        <f t="shared" si="0"/>
        <v>0</v>
      </c>
      <c r="T21" s="760">
        <f t="shared" si="0"/>
        <v>0</v>
      </c>
      <c r="U21" s="760">
        <f t="shared" si="0"/>
        <v>0</v>
      </c>
      <c r="V21" s="760">
        <f t="shared" si="0"/>
        <v>0</v>
      </c>
      <c r="W21" s="760">
        <f t="shared" si="0"/>
        <v>0</v>
      </c>
      <c r="X21" s="760">
        <f t="shared" si="0"/>
        <v>0</v>
      </c>
      <c r="Y21" s="760">
        <f t="shared" si="0"/>
        <v>0</v>
      </c>
      <c r="Z21" s="760">
        <f t="shared" si="0"/>
        <v>0</v>
      </c>
      <c r="AA21" s="217"/>
      <c r="AB21" s="217"/>
      <c r="AC21" s="217"/>
      <c r="AD21" s="217"/>
      <c r="AE21" s="217"/>
      <c r="AF21" s="217"/>
      <c r="AG21" s="217"/>
      <c r="AH21" s="217"/>
      <c r="AI21" s="217"/>
      <c r="AJ21" s="217"/>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c r="BT21" s="217"/>
      <c r="BU21" s="217"/>
      <c r="BV21" s="217"/>
      <c r="BW21" s="217"/>
      <c r="BX21" s="217"/>
      <c r="BY21" s="217"/>
      <c r="BZ21" s="217"/>
      <c r="CA21" s="217"/>
      <c r="CB21" s="217"/>
      <c r="CC21" s="217"/>
      <c r="CD21" s="217"/>
      <c r="CE21" s="217"/>
      <c r="CF21" s="217"/>
      <c r="CG21" s="217"/>
      <c r="CH21" s="217"/>
      <c r="CI21" s="217"/>
      <c r="CJ21" s="217"/>
      <c r="CK21" s="217"/>
      <c r="CL21" s="217"/>
      <c r="CM21" s="217"/>
      <c r="CN21" s="217"/>
      <c r="CO21" s="217"/>
      <c r="CP21" s="217"/>
      <c r="CQ21" s="217"/>
      <c r="CR21" s="217"/>
      <c r="CS21" s="217"/>
      <c r="CT21" s="217"/>
      <c r="CU21" s="217"/>
      <c r="CV21" s="217"/>
      <c r="CW21" s="217"/>
      <c r="CX21" s="217"/>
      <c r="CY21" s="217"/>
      <c r="CZ21" s="217"/>
      <c r="DA21" s="217"/>
      <c r="DB21" s="217"/>
      <c r="DC21" s="217"/>
      <c r="DD21" s="217"/>
      <c r="DE21" s="217"/>
    </row>
    <row r="22" spans="1:109" ht="195">
      <c r="A22" s="445">
        <v>1</v>
      </c>
      <c r="B22" s="761" t="s">
        <v>1319</v>
      </c>
      <c r="C22" s="455" t="s">
        <v>1702</v>
      </c>
      <c r="D22" s="455" t="s">
        <v>1745</v>
      </c>
      <c r="E22" s="762" t="s">
        <v>1746</v>
      </c>
      <c r="F22" s="445" t="s">
        <v>1747</v>
      </c>
      <c r="G22" s="763">
        <v>1336631</v>
      </c>
      <c r="H22" s="763">
        <f>I22-G22</f>
        <v>70349</v>
      </c>
      <c r="I22" s="763">
        <v>1406980</v>
      </c>
      <c r="J22" s="763">
        <v>0</v>
      </c>
      <c r="K22" s="763">
        <v>0</v>
      </c>
      <c r="L22" s="763" t="s">
        <v>1748</v>
      </c>
      <c r="M22" s="763" t="s">
        <v>1718</v>
      </c>
      <c r="N22" s="763">
        <v>200000</v>
      </c>
      <c r="O22" s="763"/>
      <c r="P22" s="763" t="s">
        <v>1749</v>
      </c>
      <c r="Q22" s="763">
        <v>1206980</v>
      </c>
      <c r="R22" s="764"/>
      <c r="S22" s="764"/>
      <c r="T22" s="764"/>
      <c r="U22" s="764"/>
      <c r="V22" s="764"/>
      <c r="W22" s="764"/>
      <c r="X22" s="765" t="s">
        <v>1708</v>
      </c>
      <c r="Y22" s="454"/>
      <c r="Z22" s="762" t="s">
        <v>1709</v>
      </c>
    </row>
    <row r="23" spans="1:109" ht="180">
      <c r="A23" s="445">
        <v>2</v>
      </c>
      <c r="B23" s="761" t="s">
        <v>1319</v>
      </c>
      <c r="C23" s="455" t="s">
        <v>1750</v>
      </c>
      <c r="D23" s="455" t="s">
        <v>1750</v>
      </c>
      <c r="E23" s="762" t="s">
        <v>1751</v>
      </c>
      <c r="F23" s="445" t="s">
        <v>1705</v>
      </c>
      <c r="G23" s="763">
        <v>970724</v>
      </c>
      <c r="H23" s="763">
        <f>I23-G23</f>
        <v>51091</v>
      </c>
      <c r="I23" s="763">
        <v>1021815</v>
      </c>
      <c r="J23" s="763">
        <v>0</v>
      </c>
      <c r="K23" s="763">
        <v>0</v>
      </c>
      <c r="L23" s="763"/>
      <c r="M23" s="763"/>
      <c r="N23" s="763"/>
      <c r="O23" s="763" t="s">
        <v>1752</v>
      </c>
      <c r="P23" s="763"/>
      <c r="Q23" s="763">
        <v>500000</v>
      </c>
      <c r="R23" s="454"/>
      <c r="S23" s="766" t="s">
        <v>1753</v>
      </c>
      <c r="T23" s="767">
        <v>521815</v>
      </c>
      <c r="U23" s="454"/>
      <c r="V23" s="454"/>
      <c r="W23" s="454"/>
      <c r="X23" s="765" t="s">
        <v>1708</v>
      </c>
      <c r="Y23" s="454"/>
      <c r="Z23" s="762" t="s">
        <v>1709</v>
      </c>
    </row>
    <row r="24" spans="1:109" ht="21.75" customHeight="1">
      <c r="A24" s="415"/>
      <c r="B24" s="161"/>
      <c r="C24" s="768"/>
      <c r="D24" s="410"/>
      <c r="E24" s="410"/>
      <c r="F24" s="410"/>
      <c r="G24" s="769">
        <f>SUM(G22:G23)</f>
        <v>2307355</v>
      </c>
      <c r="H24" s="769">
        <f t="shared" ref="H24:Z24" si="1">SUM(H22:H23)</f>
        <v>121440</v>
      </c>
      <c r="I24" s="769">
        <f t="shared" si="1"/>
        <v>2428795</v>
      </c>
      <c r="J24" s="769">
        <f t="shared" si="1"/>
        <v>0</v>
      </c>
      <c r="K24" s="769">
        <f t="shared" si="1"/>
        <v>0</v>
      </c>
      <c r="L24" s="769">
        <f t="shared" si="1"/>
        <v>0</v>
      </c>
      <c r="M24" s="769">
        <f t="shared" si="1"/>
        <v>0</v>
      </c>
      <c r="N24" s="769">
        <f t="shared" si="1"/>
        <v>200000</v>
      </c>
      <c r="O24" s="769">
        <f t="shared" si="1"/>
        <v>0</v>
      </c>
      <c r="P24" s="769">
        <f t="shared" si="1"/>
        <v>0</v>
      </c>
      <c r="Q24" s="769">
        <f t="shared" si="1"/>
        <v>1706980</v>
      </c>
      <c r="R24" s="769">
        <f t="shared" si="1"/>
        <v>0</v>
      </c>
      <c r="S24" s="769">
        <f t="shared" si="1"/>
        <v>0</v>
      </c>
      <c r="T24" s="769">
        <f t="shared" si="1"/>
        <v>521815</v>
      </c>
      <c r="U24" s="770">
        <f t="shared" si="1"/>
        <v>0</v>
      </c>
      <c r="V24" s="770">
        <f t="shared" si="1"/>
        <v>0</v>
      </c>
      <c r="W24" s="770">
        <f t="shared" si="1"/>
        <v>0</v>
      </c>
      <c r="X24" s="770">
        <f t="shared" si="1"/>
        <v>0</v>
      </c>
      <c r="Y24" s="770">
        <f t="shared" si="1"/>
        <v>0</v>
      </c>
      <c r="Z24" s="770">
        <f t="shared" si="1"/>
        <v>0</v>
      </c>
    </row>
    <row r="25" spans="1:109" ht="21.75" customHeight="1">
      <c r="A25" s="570"/>
      <c r="B25" s="394"/>
      <c r="C25" s="394"/>
      <c r="D25" s="394"/>
      <c r="E25" s="394"/>
      <c r="F25" s="394"/>
      <c r="G25" s="394"/>
      <c r="H25" s="394"/>
      <c r="I25" s="394"/>
      <c r="J25" s="394"/>
      <c r="K25" s="394"/>
      <c r="L25" s="771"/>
      <c r="M25" s="771"/>
      <c r="N25" s="771"/>
      <c r="O25" s="771"/>
      <c r="P25" s="771"/>
      <c r="Q25" s="771"/>
      <c r="R25"/>
      <c r="S25"/>
      <c r="T25"/>
      <c r="U25"/>
      <c r="V25"/>
      <c r="W25"/>
    </row>
    <row r="26" spans="1:109">
      <c r="A26" s="570"/>
      <c r="B26" s="394"/>
      <c r="C26" s="394"/>
      <c r="D26" s="394"/>
      <c r="E26" s="394"/>
      <c r="F26" s="394"/>
      <c r="G26" s="394"/>
      <c r="H26" s="394"/>
      <c r="I26" s="394"/>
      <c r="J26" s="394"/>
      <c r="K26" s="394"/>
      <c r="L26" s="771"/>
      <c r="M26" s="771"/>
      <c r="N26" s="771"/>
      <c r="O26" s="771"/>
      <c r="P26" s="771"/>
      <c r="Q26" s="771"/>
      <c r="R26"/>
      <c r="S26"/>
      <c r="T26"/>
      <c r="U26"/>
      <c r="V26"/>
      <c r="W26"/>
    </row>
    <row r="27" spans="1:109">
      <c r="A27" s="570"/>
      <c r="B27" s="394"/>
      <c r="C27" s="394"/>
      <c r="D27" s="394"/>
      <c r="E27" s="394"/>
      <c r="F27" s="394"/>
      <c r="G27" s="394"/>
      <c r="H27" s="394"/>
      <c r="I27" s="394"/>
      <c r="J27" s="394"/>
      <c r="K27" s="394"/>
      <c r="L27" s="771"/>
      <c r="M27" s="771"/>
      <c r="N27" s="771"/>
      <c r="O27" s="771"/>
      <c r="P27" s="771"/>
      <c r="Q27" s="771"/>
      <c r="R27"/>
      <c r="S27"/>
      <c r="T27"/>
      <c r="U27"/>
      <c r="V27"/>
      <c r="W27"/>
    </row>
    <row r="28" spans="1:109">
      <c r="A28" s="570"/>
      <c r="B28" s="394"/>
      <c r="C28" s="394"/>
      <c r="D28" s="394"/>
      <c r="E28" s="394"/>
      <c r="F28" s="394"/>
      <c r="G28" s="394"/>
      <c r="H28" s="394"/>
      <c r="I28" s="394"/>
      <c r="J28" s="394"/>
      <c r="K28" s="394"/>
      <c r="L28" s="771"/>
      <c r="M28" s="771"/>
      <c r="N28" s="771"/>
      <c r="O28" s="771"/>
      <c r="P28" s="771"/>
      <c r="Q28" s="771"/>
      <c r="R28"/>
      <c r="S28"/>
      <c r="T28"/>
      <c r="U28"/>
      <c r="V28"/>
      <c r="W28"/>
    </row>
    <row r="29" spans="1:109">
      <c r="A29" s="570"/>
      <c r="B29" s="394"/>
      <c r="C29" s="394"/>
      <c r="D29" s="394"/>
      <c r="E29" s="394"/>
      <c r="F29" s="394"/>
      <c r="G29" s="394"/>
      <c r="H29" s="394"/>
      <c r="I29" s="394"/>
      <c r="J29" s="394"/>
      <c r="K29" s="394"/>
      <c r="L29" s="771"/>
      <c r="M29" s="771"/>
      <c r="N29" s="771"/>
      <c r="O29" s="771"/>
      <c r="P29" s="771"/>
      <c r="Q29" s="771"/>
      <c r="R29"/>
      <c r="S29"/>
      <c r="T29"/>
      <c r="U29"/>
      <c r="V29"/>
      <c r="W29"/>
    </row>
    <row r="30" spans="1:109">
      <c r="A30" s="570"/>
      <c r="B30" s="394"/>
      <c r="C30" s="394"/>
      <c r="D30" s="394"/>
      <c r="E30" s="394"/>
      <c r="F30" s="394"/>
      <c r="G30" s="394"/>
      <c r="H30" s="394"/>
      <c r="I30" s="394"/>
      <c r="J30" s="394"/>
      <c r="K30" s="394"/>
      <c r="L30" s="771"/>
      <c r="M30" s="771"/>
      <c r="N30" s="771"/>
      <c r="O30" s="771"/>
      <c r="P30" s="771"/>
      <c r="Q30" s="771"/>
      <c r="R30"/>
      <c r="S30"/>
      <c r="T30"/>
      <c r="U30"/>
      <c r="V30"/>
      <c r="W30"/>
    </row>
    <row r="31" spans="1:109">
      <c r="A31" s="570"/>
      <c r="B31" s="394"/>
      <c r="C31" s="394"/>
      <c r="D31" s="394"/>
      <c r="E31" s="394"/>
      <c r="F31" s="394"/>
      <c r="G31" s="394"/>
      <c r="H31" s="394"/>
      <c r="I31" s="394"/>
      <c r="J31" s="394"/>
      <c r="K31" s="394"/>
      <c r="L31" s="771"/>
      <c r="M31" s="771"/>
      <c r="N31" s="771"/>
      <c r="O31" s="771"/>
      <c r="P31" s="771"/>
      <c r="Q31" s="771"/>
      <c r="R31"/>
      <c r="S31"/>
      <c r="T31"/>
      <c r="U31"/>
      <c r="V31"/>
      <c r="W31"/>
    </row>
    <row r="32" spans="1:109">
      <c r="A32" s="570"/>
      <c r="B32" s="394"/>
      <c r="C32" s="394"/>
      <c r="D32" s="394"/>
      <c r="E32" s="394"/>
      <c r="F32" s="394"/>
      <c r="G32" s="394"/>
      <c r="H32" s="394"/>
      <c r="I32" s="394"/>
      <c r="J32" s="394"/>
      <c r="K32" s="394"/>
      <c r="L32" s="771"/>
      <c r="M32" s="771"/>
      <c r="N32" s="771"/>
      <c r="O32" s="771"/>
      <c r="P32" s="771"/>
      <c r="Q32" s="771"/>
      <c r="R32"/>
      <c r="S32"/>
      <c r="T32"/>
      <c r="U32"/>
      <c r="V32"/>
      <c r="W32"/>
    </row>
    <row r="33" spans="1:23">
      <c r="A33" s="570"/>
      <c r="B33" s="394"/>
      <c r="C33" s="394"/>
      <c r="D33" s="394"/>
      <c r="E33" s="394"/>
      <c r="F33" s="394"/>
      <c r="G33" s="394"/>
      <c r="H33" s="394"/>
      <c r="I33" s="394"/>
      <c r="J33" s="394"/>
      <c r="K33" s="394"/>
      <c r="L33" s="771"/>
      <c r="M33" s="771"/>
      <c r="N33" s="771"/>
      <c r="O33" s="771"/>
      <c r="P33" s="771"/>
      <c r="Q33" s="771"/>
      <c r="R33"/>
      <c r="S33"/>
      <c r="T33"/>
      <c r="U33"/>
      <c r="V33"/>
      <c r="W33"/>
    </row>
    <row r="34" spans="1:23">
      <c r="A34" s="570"/>
      <c r="B34" s="394"/>
      <c r="C34" s="394"/>
      <c r="D34" s="394"/>
      <c r="E34" s="394"/>
      <c r="F34" s="394"/>
      <c r="G34" s="394"/>
      <c r="H34" s="394"/>
      <c r="I34" s="394"/>
      <c r="J34" s="394"/>
      <c r="K34" s="394"/>
      <c r="L34" s="771"/>
      <c r="M34" s="771"/>
      <c r="N34" s="771"/>
      <c r="O34" s="771"/>
      <c r="P34" s="771"/>
      <c r="Q34" s="771"/>
      <c r="R34"/>
      <c r="S34"/>
      <c r="T34"/>
      <c r="U34"/>
      <c r="V34"/>
      <c r="W34"/>
    </row>
    <row r="35" spans="1:23">
      <c r="A35" s="570"/>
      <c r="B35" s="394"/>
      <c r="C35" s="394"/>
      <c r="D35" s="394"/>
      <c r="E35" s="394"/>
      <c r="F35" s="394"/>
      <c r="G35" s="394"/>
      <c r="H35" s="394"/>
      <c r="I35" s="394"/>
      <c r="J35" s="394"/>
      <c r="K35" s="394"/>
      <c r="L35" s="771"/>
      <c r="M35" s="771"/>
      <c r="N35" s="771"/>
      <c r="O35" s="771"/>
      <c r="P35" s="771"/>
      <c r="Q35" s="771"/>
      <c r="R35"/>
      <c r="S35"/>
      <c r="T35"/>
      <c r="U35"/>
      <c r="V35"/>
      <c r="W35"/>
    </row>
    <row r="36" spans="1:23">
      <c r="A36" s="570"/>
      <c r="B36" s="394"/>
      <c r="C36" s="394"/>
      <c r="D36" s="394"/>
      <c r="E36" s="394"/>
      <c r="F36" s="394"/>
      <c r="G36" s="394"/>
      <c r="H36" s="394"/>
      <c r="I36" s="394"/>
      <c r="J36" s="394"/>
      <c r="K36" s="394"/>
      <c r="L36" s="771"/>
      <c r="M36" s="771"/>
      <c r="N36" s="771"/>
      <c r="O36" s="771"/>
      <c r="P36" s="771"/>
      <c r="Q36" s="771"/>
      <c r="R36"/>
      <c r="S36"/>
      <c r="T36"/>
      <c r="U36"/>
      <c r="V36"/>
      <c r="W36"/>
    </row>
    <row r="37" spans="1:23">
      <c r="A37" s="570"/>
      <c r="B37" s="394"/>
      <c r="C37" s="394"/>
      <c r="D37" s="394"/>
      <c r="E37" s="394"/>
      <c r="F37" s="394"/>
      <c r="G37" s="394"/>
      <c r="H37" s="394"/>
      <c r="I37" s="394"/>
      <c r="J37" s="394"/>
      <c r="K37" s="394"/>
      <c r="L37" s="771"/>
      <c r="M37" s="771"/>
      <c r="N37" s="771"/>
      <c r="O37" s="771"/>
      <c r="P37" s="771"/>
      <c r="Q37" s="771"/>
      <c r="R37"/>
      <c r="S37"/>
      <c r="T37"/>
      <c r="U37"/>
      <c r="V37"/>
      <c r="W37"/>
    </row>
    <row r="38" spans="1:23">
      <c r="A38" s="570"/>
      <c r="B38" s="394"/>
      <c r="C38" s="394"/>
      <c r="D38" s="394"/>
      <c r="E38" s="394"/>
      <c r="F38" s="394"/>
      <c r="G38" s="394"/>
      <c r="H38" s="394"/>
      <c r="I38" s="394"/>
      <c r="J38" s="394"/>
      <c r="K38" s="394"/>
      <c r="L38" s="771"/>
      <c r="M38" s="771"/>
      <c r="N38" s="771"/>
      <c r="O38" s="771"/>
      <c r="P38" s="771"/>
      <c r="Q38" s="771"/>
      <c r="R38"/>
      <c r="S38"/>
      <c r="T38"/>
      <c r="U38"/>
      <c r="V38"/>
      <c r="W38"/>
    </row>
    <row r="39" spans="1:23">
      <c r="A39" s="570"/>
      <c r="B39" s="394"/>
      <c r="C39" s="394"/>
      <c r="D39" s="394"/>
      <c r="E39" s="394"/>
      <c r="F39" s="394"/>
      <c r="G39" s="394"/>
      <c r="H39" s="394"/>
      <c r="I39" s="394"/>
      <c r="J39" s="394"/>
      <c r="K39" s="394"/>
      <c r="L39" s="771"/>
      <c r="M39" s="771"/>
      <c r="N39" s="771"/>
      <c r="O39" s="771"/>
      <c r="P39" s="771"/>
      <c r="Q39" s="771"/>
      <c r="R39"/>
      <c r="S39"/>
      <c r="T39"/>
      <c r="U39"/>
      <c r="V39"/>
      <c r="W39"/>
    </row>
    <row r="40" spans="1:23">
      <c r="A40" s="570"/>
      <c r="B40" s="394"/>
      <c r="C40" s="394"/>
      <c r="D40" s="394"/>
      <c r="E40" s="394"/>
      <c r="F40" s="394"/>
      <c r="G40" s="394"/>
      <c r="H40" s="394"/>
      <c r="I40" s="394"/>
      <c r="J40" s="394"/>
      <c r="K40" s="394"/>
      <c r="L40" s="771"/>
      <c r="M40" s="771"/>
      <c r="N40" s="771"/>
      <c r="O40" s="771"/>
      <c r="P40" s="771"/>
      <c r="Q40" s="771"/>
      <c r="R40"/>
      <c r="S40"/>
      <c r="T40"/>
      <c r="U40"/>
      <c r="V40"/>
      <c r="W40"/>
    </row>
    <row r="41" spans="1:23">
      <c r="A41" s="570"/>
      <c r="B41" s="394"/>
      <c r="C41" s="394"/>
      <c r="D41" s="394"/>
      <c r="E41" s="394"/>
      <c r="F41" s="394"/>
      <c r="G41" s="394"/>
      <c r="H41" s="394"/>
      <c r="I41" s="394"/>
      <c r="J41" s="394"/>
      <c r="K41" s="394"/>
      <c r="L41" s="771"/>
      <c r="M41" s="771"/>
      <c r="N41" s="771"/>
      <c r="O41" s="771"/>
      <c r="P41" s="771"/>
      <c r="Q41" s="771"/>
      <c r="R41"/>
      <c r="S41"/>
      <c r="T41"/>
      <c r="U41"/>
      <c r="V41"/>
      <c r="W41"/>
    </row>
    <row r="42" spans="1:23">
      <c r="A42" s="570"/>
      <c r="B42" s="394"/>
      <c r="C42" s="394"/>
      <c r="D42" s="394"/>
      <c r="E42" s="394"/>
      <c r="F42" s="394"/>
      <c r="G42" s="394"/>
      <c r="H42" s="394"/>
      <c r="I42" s="394"/>
      <c r="J42" s="394"/>
      <c r="K42" s="394"/>
      <c r="L42" s="771"/>
      <c r="M42" s="771"/>
      <c r="N42" s="771"/>
      <c r="O42" s="771"/>
      <c r="P42" s="771"/>
      <c r="Q42" s="771"/>
      <c r="R42"/>
      <c r="S42"/>
      <c r="T42"/>
      <c r="U42"/>
      <c r="V42"/>
      <c r="W42"/>
    </row>
    <row r="43" spans="1:23">
      <c r="A43" s="570"/>
      <c r="B43" s="394"/>
      <c r="C43" s="394"/>
      <c r="D43" s="394"/>
      <c r="E43" s="394"/>
      <c r="F43" s="394"/>
      <c r="G43" s="394"/>
      <c r="H43" s="394"/>
      <c r="I43" s="394"/>
      <c r="J43" s="394"/>
      <c r="K43" s="394"/>
      <c r="L43" s="771"/>
      <c r="M43" s="771"/>
      <c r="N43" s="771"/>
      <c r="O43" s="771"/>
      <c r="P43" s="771"/>
      <c r="Q43" s="771"/>
      <c r="R43"/>
      <c r="S43"/>
      <c r="T43"/>
      <c r="U43"/>
      <c r="V43"/>
      <c r="W43"/>
    </row>
    <row r="44" spans="1:23">
      <c r="A44" s="570"/>
      <c r="B44" s="394"/>
      <c r="C44" s="394"/>
      <c r="D44" s="394"/>
      <c r="E44" s="394"/>
      <c r="F44" s="394"/>
      <c r="G44" s="394"/>
      <c r="H44" s="394"/>
      <c r="I44" s="394"/>
      <c r="J44" s="394"/>
      <c r="K44" s="394"/>
      <c r="L44" s="771"/>
      <c r="M44" s="771"/>
      <c r="N44" s="771"/>
      <c r="O44" s="771"/>
      <c r="P44" s="771"/>
      <c r="Q44" s="771"/>
      <c r="R44"/>
      <c r="S44"/>
      <c r="T44"/>
      <c r="U44"/>
      <c r="V44"/>
      <c r="W44"/>
    </row>
    <row r="45" spans="1:23">
      <c r="A45" s="570"/>
      <c r="B45" s="394"/>
      <c r="C45" s="394"/>
      <c r="D45" s="394"/>
      <c r="E45" s="394"/>
      <c r="F45" s="394"/>
      <c r="G45" s="394"/>
      <c r="H45" s="394"/>
      <c r="I45" s="394"/>
      <c r="J45" s="394"/>
      <c r="K45" s="394"/>
      <c r="L45" s="771"/>
      <c r="M45" s="771"/>
      <c r="N45" s="771"/>
      <c r="O45" s="771"/>
      <c r="P45" s="771"/>
      <c r="Q45" s="771"/>
      <c r="R45"/>
      <c r="S45"/>
      <c r="T45"/>
      <c r="U45"/>
      <c r="V45"/>
      <c r="W45"/>
    </row>
    <row r="46" spans="1:23">
      <c r="A46" s="570"/>
      <c r="B46" s="394"/>
      <c r="C46" s="394"/>
      <c r="D46" s="394"/>
      <c r="E46" s="394"/>
      <c r="F46" s="394"/>
      <c r="G46" s="394"/>
      <c r="H46" s="394"/>
      <c r="I46" s="394"/>
      <c r="J46" s="394"/>
      <c r="K46" s="394"/>
      <c r="L46" s="771"/>
      <c r="M46" s="771"/>
      <c r="N46" s="771"/>
      <c r="O46" s="771"/>
      <c r="P46" s="771"/>
      <c r="Q46" s="771"/>
      <c r="R46"/>
      <c r="S46"/>
      <c r="T46"/>
      <c r="U46"/>
      <c r="V46"/>
      <c r="W46"/>
    </row>
    <row r="47" spans="1:23">
      <c r="A47" s="570"/>
      <c r="B47" s="394"/>
      <c r="C47" s="394"/>
      <c r="D47" s="394"/>
      <c r="E47" s="394"/>
      <c r="F47" s="394"/>
      <c r="G47" s="394"/>
      <c r="H47" s="394"/>
      <c r="I47" s="394"/>
      <c r="J47" s="394"/>
      <c r="K47" s="394"/>
      <c r="L47" s="771"/>
      <c r="M47" s="771"/>
      <c r="N47" s="771"/>
      <c r="O47" s="771"/>
      <c r="P47" s="771"/>
      <c r="Q47" s="771"/>
      <c r="R47"/>
      <c r="S47"/>
      <c r="T47"/>
      <c r="U47"/>
      <c r="V47"/>
      <c r="W47"/>
    </row>
    <row r="48" spans="1:23">
      <c r="A48" s="570"/>
      <c r="B48" s="394"/>
      <c r="C48" s="394"/>
      <c r="D48" s="394"/>
      <c r="E48" s="394"/>
      <c r="F48" s="394"/>
      <c r="G48" s="394"/>
      <c r="H48" s="394"/>
      <c r="I48" s="394"/>
      <c r="J48" s="394"/>
      <c r="K48" s="394"/>
      <c r="L48" s="771"/>
      <c r="M48" s="771"/>
      <c r="N48" s="771"/>
      <c r="O48" s="771"/>
      <c r="P48" s="771"/>
      <c r="Q48" s="771"/>
      <c r="R48"/>
      <c r="S48"/>
      <c r="T48"/>
      <c r="U48"/>
      <c r="V48"/>
      <c r="W48"/>
    </row>
    <row r="49" spans="1:23">
      <c r="A49" s="570"/>
      <c r="B49" s="394"/>
      <c r="C49" s="394"/>
      <c r="D49" s="394"/>
      <c r="E49" s="394"/>
      <c r="F49" s="394"/>
      <c r="G49" s="394"/>
      <c r="H49" s="394"/>
      <c r="I49" s="394"/>
      <c r="J49" s="394"/>
      <c r="K49" s="394"/>
      <c r="L49" s="771"/>
      <c r="M49" s="771"/>
      <c r="N49" s="771"/>
      <c r="O49" s="771"/>
      <c r="P49" s="771"/>
      <c r="Q49" s="771"/>
      <c r="R49"/>
      <c r="S49"/>
      <c r="T49"/>
      <c r="U49"/>
      <c r="V49"/>
      <c r="W49"/>
    </row>
    <row r="50" spans="1:23">
      <c r="A50" s="570"/>
      <c r="B50" s="394"/>
      <c r="C50" s="394"/>
      <c r="D50" s="394"/>
      <c r="E50" s="394"/>
      <c r="F50" s="394"/>
      <c r="G50" s="394"/>
      <c r="H50" s="394"/>
      <c r="I50" s="394"/>
      <c r="J50" s="394"/>
      <c r="K50" s="394"/>
      <c r="L50" s="771"/>
      <c r="M50" s="771"/>
      <c r="N50" s="771"/>
      <c r="O50" s="771"/>
      <c r="P50" s="771"/>
      <c r="Q50" s="771"/>
      <c r="R50"/>
      <c r="S50"/>
      <c r="T50"/>
      <c r="U50"/>
      <c r="V50"/>
      <c r="W50"/>
    </row>
    <row r="51" spans="1:23">
      <c r="A51" s="570"/>
      <c r="B51" s="394"/>
      <c r="C51" s="394"/>
      <c r="D51" s="394"/>
      <c r="E51" s="394"/>
      <c r="F51" s="394"/>
      <c r="G51" s="394"/>
      <c r="H51" s="394"/>
      <c r="I51" s="394"/>
      <c r="J51" s="394"/>
      <c r="K51" s="394"/>
      <c r="L51" s="771"/>
      <c r="M51" s="771"/>
      <c r="N51" s="771"/>
      <c r="O51" s="771"/>
      <c r="P51" s="771"/>
      <c r="Q51" s="771"/>
      <c r="R51"/>
      <c r="S51"/>
      <c r="T51"/>
      <c r="U51"/>
      <c r="V51"/>
      <c r="W51"/>
    </row>
    <row r="52" spans="1:23">
      <c r="A52" s="570"/>
      <c r="B52" s="394"/>
      <c r="C52" s="394"/>
      <c r="D52" s="394"/>
      <c r="E52" s="394"/>
      <c r="F52" s="394"/>
      <c r="G52" s="394"/>
      <c r="H52" s="394"/>
      <c r="I52" s="394"/>
      <c r="J52" s="394"/>
      <c r="K52" s="394"/>
      <c r="L52" s="771"/>
      <c r="M52" s="771"/>
      <c r="N52" s="771"/>
      <c r="O52" s="771"/>
      <c r="P52" s="771"/>
      <c r="Q52" s="771"/>
      <c r="R52"/>
      <c r="S52"/>
      <c r="T52"/>
      <c r="U52"/>
      <c r="V52"/>
      <c r="W52"/>
    </row>
    <row r="53" spans="1:23">
      <c r="A53" s="570"/>
      <c r="B53" s="394"/>
      <c r="C53" s="394"/>
      <c r="D53" s="394"/>
      <c r="E53" s="394"/>
      <c r="F53" s="394"/>
      <c r="G53" s="394"/>
      <c r="H53" s="394"/>
      <c r="I53" s="394"/>
      <c r="J53" s="394"/>
      <c r="K53" s="394"/>
      <c r="L53" s="771"/>
      <c r="M53" s="771"/>
      <c r="N53" s="771"/>
      <c r="O53" s="771"/>
      <c r="P53" s="771"/>
      <c r="Q53" s="771"/>
      <c r="R53"/>
      <c r="S53"/>
      <c r="T53"/>
      <c r="U53"/>
      <c r="V53"/>
      <c r="W53"/>
    </row>
    <row r="54" spans="1:23">
      <c r="A54" s="570"/>
      <c r="B54" s="394"/>
      <c r="C54" s="394"/>
      <c r="D54" s="394"/>
      <c r="E54" s="394"/>
      <c r="F54" s="394"/>
      <c r="G54" s="394"/>
      <c r="H54" s="394"/>
      <c r="I54" s="394"/>
      <c r="J54" s="394"/>
      <c r="K54" s="394"/>
      <c r="L54" s="771"/>
      <c r="M54" s="771"/>
      <c r="N54" s="771"/>
      <c r="O54" s="771"/>
      <c r="P54" s="771"/>
      <c r="Q54" s="771"/>
      <c r="R54"/>
      <c r="S54"/>
      <c r="T54"/>
      <c r="U54"/>
      <c r="V54"/>
      <c r="W54"/>
    </row>
    <row r="55" spans="1:23">
      <c r="A55" s="570"/>
      <c r="B55" s="394"/>
      <c r="C55" s="394"/>
      <c r="D55" s="394"/>
      <c r="E55" s="394"/>
      <c r="F55" s="394"/>
      <c r="G55" s="394"/>
      <c r="H55" s="394"/>
      <c r="I55" s="394"/>
      <c r="J55" s="394"/>
      <c r="K55" s="394"/>
      <c r="L55" s="771"/>
      <c r="M55" s="771"/>
      <c r="N55" s="771"/>
      <c r="O55" s="771"/>
      <c r="P55" s="771"/>
      <c r="Q55" s="771"/>
      <c r="R55"/>
      <c r="S55"/>
      <c r="T55"/>
      <c r="U55"/>
      <c r="V55"/>
      <c r="W55"/>
    </row>
    <row r="56" spans="1:23">
      <c r="A56" s="570"/>
      <c r="B56" s="394"/>
      <c r="C56" s="394"/>
      <c r="D56" s="394"/>
      <c r="E56" s="394"/>
      <c r="F56" s="394"/>
      <c r="G56" s="394"/>
      <c r="H56" s="394"/>
      <c r="I56" s="394"/>
      <c r="J56" s="394"/>
      <c r="K56" s="394"/>
      <c r="L56" s="771"/>
      <c r="M56" s="771"/>
      <c r="N56" s="771"/>
      <c r="O56" s="771"/>
      <c r="P56" s="771"/>
      <c r="Q56" s="771"/>
      <c r="R56"/>
      <c r="S56"/>
      <c r="T56"/>
      <c r="U56"/>
      <c r="V56"/>
      <c r="W56"/>
    </row>
    <row r="57" spans="1:23">
      <c r="A57" s="570"/>
      <c r="B57" s="394"/>
      <c r="C57" s="394"/>
      <c r="D57" s="394"/>
      <c r="E57" s="394"/>
      <c r="F57" s="394"/>
      <c r="G57" s="394"/>
      <c r="H57" s="394"/>
      <c r="I57" s="394"/>
      <c r="J57" s="394"/>
      <c r="K57" s="394"/>
      <c r="L57" s="771"/>
      <c r="M57" s="771"/>
      <c r="N57" s="771"/>
      <c r="O57" s="771"/>
      <c r="P57" s="771"/>
      <c r="Q57" s="771"/>
      <c r="R57"/>
      <c r="S57"/>
      <c r="T57"/>
      <c r="U57"/>
      <c r="V57"/>
      <c r="W57"/>
    </row>
    <row r="58" spans="1:23">
      <c r="A58" s="570"/>
      <c r="B58" s="394"/>
      <c r="C58" s="394"/>
      <c r="D58" s="394"/>
      <c r="E58" s="394"/>
      <c r="F58" s="394"/>
      <c r="G58" s="394"/>
      <c r="H58" s="394"/>
      <c r="I58" s="394"/>
      <c r="J58" s="394"/>
      <c r="K58" s="394"/>
      <c r="L58" s="771"/>
      <c r="M58" s="771"/>
      <c r="N58" s="771"/>
      <c r="O58" s="771"/>
      <c r="P58" s="771"/>
      <c r="Q58" s="771"/>
      <c r="R58"/>
      <c r="S58"/>
      <c r="T58"/>
      <c r="U58"/>
      <c r="V58"/>
      <c r="W58"/>
    </row>
    <row r="59" spans="1:23">
      <c r="A59" s="570"/>
      <c r="B59" s="394"/>
      <c r="C59" s="394"/>
      <c r="D59" s="394"/>
      <c r="E59" s="394"/>
      <c r="F59" s="394"/>
      <c r="G59" s="394"/>
      <c r="H59" s="394"/>
      <c r="I59" s="394"/>
      <c r="J59" s="394"/>
      <c r="K59" s="394"/>
      <c r="L59" s="771"/>
      <c r="M59" s="771"/>
      <c r="N59" s="771"/>
      <c r="O59" s="771"/>
      <c r="P59" s="771"/>
      <c r="Q59" s="771"/>
      <c r="R59"/>
      <c r="S59"/>
      <c r="T59"/>
      <c r="U59"/>
      <c r="V59"/>
      <c r="W59"/>
    </row>
    <row r="60" spans="1:23">
      <c r="A60" s="570"/>
      <c r="B60" s="394"/>
      <c r="C60" s="394"/>
      <c r="D60" s="394"/>
      <c r="E60" s="394"/>
      <c r="F60" s="394"/>
      <c r="G60" s="394"/>
      <c r="H60" s="394"/>
      <c r="I60" s="394"/>
      <c r="J60" s="394"/>
      <c r="K60" s="394"/>
      <c r="L60" s="771"/>
      <c r="M60" s="771"/>
      <c r="N60" s="771"/>
      <c r="O60" s="771"/>
      <c r="P60" s="771"/>
      <c r="Q60" s="771"/>
      <c r="R60"/>
      <c r="S60"/>
      <c r="T60"/>
      <c r="U60"/>
      <c r="V60"/>
      <c r="W60"/>
    </row>
    <row r="61" spans="1:23">
      <c r="A61" s="570"/>
      <c r="B61" s="394"/>
      <c r="C61" s="394"/>
      <c r="D61" s="394"/>
      <c r="E61" s="394"/>
      <c r="F61" s="394"/>
      <c r="G61" s="394"/>
      <c r="H61" s="394"/>
      <c r="I61" s="394"/>
      <c r="J61" s="394"/>
      <c r="K61" s="394"/>
      <c r="L61" s="771"/>
      <c r="M61" s="771"/>
      <c r="N61" s="771"/>
      <c r="O61" s="771"/>
      <c r="P61" s="771"/>
      <c r="Q61" s="771"/>
      <c r="R61"/>
      <c r="S61"/>
      <c r="T61"/>
      <c r="U61"/>
      <c r="V61"/>
      <c r="W61"/>
    </row>
    <row r="62" spans="1:23">
      <c r="A62" s="570"/>
      <c r="B62" s="394"/>
      <c r="C62" s="394"/>
      <c r="D62" s="394"/>
      <c r="E62" s="394"/>
      <c r="F62" s="394"/>
      <c r="G62" s="394"/>
      <c r="H62" s="394"/>
      <c r="I62" s="394"/>
      <c r="J62" s="394"/>
      <c r="K62" s="394"/>
      <c r="L62" s="771"/>
      <c r="M62" s="771"/>
      <c r="N62" s="771"/>
      <c r="O62" s="771"/>
      <c r="P62" s="771"/>
      <c r="Q62" s="771"/>
      <c r="R62"/>
      <c r="S62"/>
      <c r="T62"/>
      <c r="U62"/>
      <c r="V62"/>
      <c r="W62"/>
    </row>
    <row r="63" spans="1:23">
      <c r="A63" s="570"/>
      <c r="B63" s="394"/>
      <c r="C63" s="394"/>
      <c r="D63" s="394"/>
      <c r="E63" s="394"/>
      <c r="F63" s="394"/>
      <c r="G63" s="394"/>
      <c r="H63" s="394"/>
      <c r="I63" s="394"/>
      <c r="J63" s="394"/>
      <c r="K63" s="394"/>
      <c r="L63" s="771"/>
      <c r="M63" s="771"/>
      <c r="N63" s="771"/>
      <c r="O63" s="771"/>
      <c r="P63" s="771"/>
      <c r="Q63" s="771"/>
      <c r="R63"/>
      <c r="S63"/>
      <c r="T63"/>
      <c r="U63"/>
      <c r="V63"/>
      <c r="W63"/>
    </row>
    <row r="64" spans="1:23">
      <c r="A64" s="570"/>
      <c r="B64" s="394"/>
      <c r="C64" s="394"/>
      <c r="D64" s="394"/>
      <c r="E64" s="394"/>
      <c r="F64" s="394"/>
      <c r="G64" s="394"/>
      <c r="H64" s="394"/>
      <c r="I64" s="394"/>
      <c r="J64" s="394"/>
      <c r="K64" s="394"/>
      <c r="L64" s="771"/>
      <c r="M64" s="771"/>
      <c r="N64" s="771"/>
      <c r="O64" s="771"/>
      <c r="P64" s="771"/>
      <c r="Q64" s="771"/>
      <c r="R64"/>
      <c r="S64"/>
      <c r="T64"/>
      <c r="U64"/>
      <c r="V64"/>
      <c r="W64"/>
    </row>
    <row r="65" spans="1:23">
      <c r="A65" s="570"/>
      <c r="B65" s="394"/>
      <c r="C65" s="394"/>
      <c r="D65" s="394"/>
      <c r="E65" s="394"/>
      <c r="F65" s="394"/>
      <c r="G65" s="394"/>
      <c r="H65" s="394"/>
      <c r="I65" s="394"/>
      <c r="J65" s="394"/>
      <c r="K65" s="394"/>
      <c r="L65" s="771"/>
      <c r="M65" s="771"/>
      <c r="N65" s="771"/>
      <c r="O65" s="771"/>
      <c r="P65" s="771"/>
      <c r="Q65" s="771"/>
      <c r="R65"/>
      <c r="S65"/>
      <c r="T65"/>
      <c r="U65"/>
      <c r="V65"/>
      <c r="W65"/>
    </row>
    <row r="66" spans="1:23">
      <c r="A66" s="570"/>
      <c r="B66" s="394"/>
      <c r="C66" s="394"/>
      <c r="D66" s="394"/>
      <c r="E66" s="394"/>
      <c r="F66" s="394"/>
      <c r="G66" s="394"/>
      <c r="H66" s="394"/>
      <c r="I66" s="394"/>
      <c r="J66" s="394"/>
      <c r="K66" s="394"/>
      <c r="L66" s="771"/>
      <c r="M66" s="771"/>
      <c r="N66" s="771"/>
      <c r="O66" s="771"/>
      <c r="P66" s="771"/>
      <c r="Q66" s="771"/>
      <c r="R66"/>
      <c r="S66"/>
      <c r="T66"/>
      <c r="U66"/>
      <c r="V66"/>
      <c r="W66"/>
    </row>
    <row r="67" spans="1:23">
      <c r="A67" s="570"/>
      <c r="B67" s="394"/>
      <c r="C67" s="394"/>
      <c r="D67" s="394"/>
      <c r="R67"/>
      <c r="S67"/>
      <c r="T67"/>
      <c r="U67"/>
      <c r="V67"/>
      <c r="W67"/>
    </row>
    <row r="68" spans="1:23">
      <c r="A68" s="570"/>
      <c r="B68" s="394"/>
      <c r="C68" s="394"/>
      <c r="D68" s="394"/>
      <c r="R68"/>
      <c r="S68"/>
      <c r="T68"/>
      <c r="U68"/>
      <c r="V68"/>
      <c r="W68"/>
    </row>
    <row r="69" spans="1:23">
      <c r="A69" s="570"/>
      <c r="B69" s="394"/>
      <c r="C69" s="394"/>
      <c r="D69" s="394"/>
      <c r="R69"/>
      <c r="S69"/>
      <c r="T69"/>
      <c r="U69"/>
      <c r="V69"/>
      <c r="W69"/>
    </row>
    <row r="70" spans="1:23">
      <c r="A70" s="570"/>
      <c r="B70" s="394"/>
      <c r="C70" s="394"/>
      <c r="D70" s="394"/>
      <c r="R70"/>
      <c r="S70"/>
      <c r="T70"/>
      <c r="U70"/>
      <c r="V70"/>
      <c r="W70"/>
    </row>
    <row r="71" spans="1:23">
      <c r="A71" s="570"/>
      <c r="B71" s="394"/>
      <c r="C71" s="394"/>
      <c r="D71" s="394"/>
      <c r="R71"/>
      <c r="S71"/>
      <c r="T71"/>
      <c r="U71"/>
      <c r="V71"/>
      <c r="W71"/>
    </row>
    <row r="72" spans="1:23">
      <c r="A72" s="570"/>
      <c r="B72" s="394"/>
      <c r="C72" s="394"/>
      <c r="D72" s="394"/>
      <c r="R72"/>
      <c r="S72"/>
      <c r="T72"/>
      <c r="U72"/>
      <c r="V72"/>
      <c r="W72"/>
    </row>
    <row r="73" spans="1:23">
      <c r="A73" s="570"/>
      <c r="B73" s="394"/>
      <c r="C73" s="394"/>
      <c r="D73" s="394"/>
      <c r="R73"/>
      <c r="S73"/>
      <c r="T73"/>
      <c r="U73"/>
      <c r="V73"/>
      <c r="W73"/>
    </row>
    <row r="74" spans="1:23">
      <c r="A74" s="570"/>
      <c r="B74" s="394"/>
      <c r="C74" s="394"/>
      <c r="D74" s="394"/>
      <c r="R74"/>
      <c r="S74"/>
      <c r="T74"/>
      <c r="U74"/>
      <c r="V74"/>
      <c r="W74"/>
    </row>
    <row r="75" spans="1:23">
      <c r="A75" s="570"/>
      <c r="B75" s="394"/>
      <c r="C75" s="394"/>
      <c r="D75" s="394"/>
      <c r="R75"/>
      <c r="S75"/>
      <c r="T75"/>
      <c r="U75"/>
      <c r="V75"/>
      <c r="W75"/>
    </row>
    <row r="76" spans="1:23">
      <c r="A76" s="570"/>
      <c r="B76" s="394"/>
      <c r="C76" s="394"/>
      <c r="D76" s="394"/>
      <c r="R76"/>
      <c r="S76"/>
      <c r="T76"/>
      <c r="U76"/>
      <c r="V76"/>
      <c r="W76"/>
    </row>
    <row r="77" spans="1:23">
      <c r="A77" s="570"/>
      <c r="B77" s="394"/>
      <c r="C77" s="394"/>
      <c r="D77" s="394"/>
      <c r="R77"/>
      <c r="S77"/>
      <c r="T77"/>
      <c r="U77"/>
      <c r="V77"/>
      <c r="W77"/>
    </row>
    <row r="78" spans="1:23">
      <c r="A78" s="570"/>
      <c r="B78" s="394"/>
      <c r="C78" s="394"/>
      <c r="D78" s="394"/>
      <c r="R78"/>
      <c r="S78"/>
      <c r="T78"/>
      <c r="U78"/>
      <c r="V78"/>
      <c r="W78"/>
    </row>
    <row r="79" spans="1:23">
      <c r="A79" s="570"/>
      <c r="B79" s="394"/>
      <c r="C79" s="394"/>
      <c r="D79" s="394"/>
      <c r="R79"/>
      <c r="S79"/>
      <c r="T79"/>
      <c r="U79"/>
      <c r="V79"/>
      <c r="W79"/>
    </row>
    <row r="80" spans="1:23">
      <c r="A80" s="570"/>
      <c r="B80" s="394"/>
      <c r="C80" s="394"/>
      <c r="D80" s="394"/>
      <c r="R80"/>
      <c r="S80"/>
      <c r="T80"/>
      <c r="U80"/>
      <c r="V80"/>
      <c r="W80"/>
    </row>
    <row r="81" spans="1:23">
      <c r="A81" s="570"/>
      <c r="B81" s="394"/>
      <c r="C81" s="394"/>
      <c r="D81" s="394"/>
      <c r="R81"/>
      <c r="S81"/>
      <c r="T81"/>
      <c r="U81"/>
      <c r="V81"/>
      <c r="W81"/>
    </row>
    <row r="82" spans="1:23">
      <c r="A82" s="570"/>
      <c r="B82" s="394"/>
      <c r="C82" s="394"/>
      <c r="D82" s="394"/>
      <c r="R82"/>
      <c r="S82"/>
      <c r="T82"/>
      <c r="U82"/>
      <c r="V82"/>
      <c r="W82"/>
    </row>
    <row r="83" spans="1:23">
      <c r="A83" s="570"/>
      <c r="B83" s="394"/>
      <c r="C83" s="394"/>
      <c r="D83" s="394"/>
      <c r="R83"/>
      <c r="S83"/>
      <c r="T83"/>
      <c r="U83"/>
      <c r="V83"/>
      <c r="W83"/>
    </row>
    <row r="84" spans="1:23">
      <c r="A84" s="570"/>
      <c r="B84" s="394"/>
      <c r="C84" s="394"/>
      <c r="D84" s="394"/>
      <c r="R84"/>
      <c r="S84"/>
      <c r="T84"/>
      <c r="U84"/>
      <c r="V84"/>
      <c r="W84"/>
    </row>
    <row r="85" spans="1:23">
      <c r="A85" s="570"/>
      <c r="B85" s="394"/>
      <c r="C85" s="394"/>
      <c r="D85" s="394"/>
      <c r="R85"/>
      <c r="S85"/>
      <c r="T85"/>
      <c r="U85"/>
      <c r="V85"/>
      <c r="W85"/>
    </row>
    <row r="86" spans="1:23">
      <c r="A86" s="570"/>
      <c r="B86" s="394"/>
      <c r="C86" s="394"/>
      <c r="D86" s="394"/>
      <c r="R86"/>
      <c r="S86"/>
      <c r="T86"/>
      <c r="U86"/>
      <c r="V86"/>
      <c r="W86"/>
    </row>
    <row r="87" spans="1:23">
      <c r="A87" s="570"/>
      <c r="B87" s="394"/>
      <c r="C87" s="394"/>
      <c r="D87" s="394"/>
      <c r="R87"/>
      <c r="S87"/>
      <c r="T87"/>
      <c r="U87"/>
      <c r="V87"/>
      <c r="W87"/>
    </row>
    <row r="88" spans="1:23">
      <c r="A88" s="570"/>
      <c r="B88" s="394"/>
      <c r="C88" s="394"/>
      <c r="D88" s="394"/>
      <c r="R88"/>
      <c r="S88"/>
      <c r="T88"/>
      <c r="U88"/>
      <c r="V88"/>
      <c r="W88"/>
    </row>
    <row r="89" spans="1:23">
      <c r="A89" s="570"/>
      <c r="B89" s="394"/>
      <c r="C89" s="394"/>
      <c r="D89" s="394"/>
      <c r="R89"/>
      <c r="S89"/>
      <c r="T89"/>
      <c r="U89"/>
      <c r="V89"/>
      <c r="W89"/>
    </row>
    <row r="90" spans="1:23">
      <c r="A90" s="570"/>
      <c r="B90" s="394"/>
      <c r="C90" s="394"/>
      <c r="D90" s="394"/>
      <c r="R90"/>
      <c r="S90"/>
      <c r="T90"/>
      <c r="U90"/>
      <c r="V90"/>
      <c r="W90"/>
    </row>
    <row r="91" spans="1:23">
      <c r="A91" s="570"/>
      <c r="B91" s="394"/>
      <c r="C91" s="394"/>
      <c r="D91" s="394"/>
      <c r="R91"/>
      <c r="S91"/>
      <c r="T91"/>
      <c r="U91"/>
      <c r="V91"/>
      <c r="W91"/>
    </row>
    <row r="92" spans="1:23">
      <c r="A92" s="570"/>
      <c r="B92" s="394"/>
      <c r="C92" s="394"/>
      <c r="D92" s="394"/>
      <c r="R92"/>
      <c r="S92"/>
      <c r="T92"/>
      <c r="U92"/>
      <c r="V92"/>
      <c r="W92"/>
    </row>
    <row r="93" spans="1:23">
      <c r="R93"/>
      <c r="S93"/>
      <c r="T93"/>
      <c r="U93"/>
      <c r="V93"/>
      <c r="W93"/>
    </row>
    <row r="94" spans="1:23">
      <c r="R94"/>
      <c r="S94"/>
      <c r="T94"/>
      <c r="U94"/>
      <c r="V94"/>
      <c r="W94"/>
    </row>
  </sheetData>
  <mergeCells count="23">
    <mergeCell ref="A1:Z2"/>
    <mergeCell ref="A3:Z3"/>
    <mergeCell ref="A4:A7"/>
    <mergeCell ref="B4:B7"/>
    <mergeCell ref="C4:C7"/>
    <mergeCell ref="D4:D7"/>
    <mergeCell ref="E4:E7"/>
    <mergeCell ref="F4:F7"/>
    <mergeCell ref="G4:K4"/>
    <mergeCell ref="L4:N6"/>
    <mergeCell ref="A9:F9"/>
    <mergeCell ref="Z5:Z7"/>
    <mergeCell ref="G6:G7"/>
    <mergeCell ref="H6:H7"/>
    <mergeCell ref="J6:J7"/>
    <mergeCell ref="K6:K7"/>
    <mergeCell ref="A8:Z8"/>
    <mergeCell ref="O4:Q6"/>
    <mergeCell ref="R4:T6"/>
    <mergeCell ref="U4:W6"/>
    <mergeCell ref="X4:X7"/>
    <mergeCell ref="Y4:Y7"/>
    <mergeCell ref="G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
  <sheetViews>
    <sheetView topLeftCell="A55" workbookViewId="0">
      <selection activeCell="K58" sqref="K58"/>
    </sheetView>
  </sheetViews>
  <sheetFormatPr defaultColWidth="8.85546875" defaultRowHeight="15"/>
  <cols>
    <col min="1" max="1" width="4.85546875" style="570" customWidth="1"/>
    <col min="2" max="2" width="17.7109375" style="394" customWidth="1"/>
    <col min="3" max="3" width="27" style="394" customWidth="1"/>
    <col min="4" max="4" width="42.5703125" style="394" customWidth="1"/>
    <col min="5" max="5" width="27.7109375" style="394" customWidth="1"/>
    <col min="6" max="6" width="23" style="394" customWidth="1"/>
    <col min="7" max="7" width="25" style="394" customWidth="1"/>
    <col min="8" max="8" width="27.85546875" style="394" customWidth="1"/>
    <col min="9" max="9" width="16.140625" style="394" customWidth="1"/>
    <col min="10" max="10" width="16.85546875" style="394" customWidth="1"/>
    <col min="11" max="19" width="18.140625" style="394" customWidth="1"/>
    <col min="20" max="20" width="15.42578125" style="394" customWidth="1"/>
    <col min="21" max="21" width="23.28515625" style="394" customWidth="1"/>
    <col min="22" max="22" width="49.5703125" style="394" customWidth="1"/>
    <col min="23" max="23" width="20" customWidth="1"/>
    <col min="24" max="24" width="19.85546875" customWidth="1"/>
    <col min="25" max="25" width="20.140625" customWidth="1"/>
    <col min="26" max="26" width="16.7109375" customWidth="1"/>
    <col min="27" max="27" width="18.42578125" customWidth="1"/>
    <col min="28" max="28" width="31" customWidth="1"/>
    <col min="29" max="29" width="21" customWidth="1"/>
    <col min="30" max="30" width="18.140625" customWidth="1"/>
    <col min="31" max="31" width="22.5703125" customWidth="1"/>
  </cols>
  <sheetData>
    <row r="1" spans="1:31">
      <c r="A1" s="930" t="s">
        <v>1318</v>
      </c>
      <c r="B1" s="930"/>
      <c r="C1" s="930"/>
      <c r="D1" s="930"/>
      <c r="E1" s="930"/>
      <c r="F1" s="930"/>
      <c r="G1" s="930"/>
      <c r="H1" s="930"/>
      <c r="I1" s="930"/>
      <c r="J1" s="930"/>
      <c r="K1" s="930"/>
      <c r="L1" s="930"/>
      <c r="M1" s="930"/>
      <c r="N1" s="930"/>
      <c r="O1" s="930"/>
      <c r="P1" s="930"/>
      <c r="Q1" s="930"/>
      <c r="R1" s="930"/>
      <c r="S1" s="930"/>
      <c r="T1" s="930"/>
      <c r="U1" s="930"/>
      <c r="V1" s="930"/>
    </row>
    <row r="2" spans="1:31">
      <c r="A2" s="931"/>
      <c r="B2" s="931"/>
      <c r="C2" s="931"/>
      <c r="D2" s="931"/>
      <c r="E2" s="931"/>
      <c r="F2" s="931"/>
      <c r="G2" s="931"/>
      <c r="H2" s="931"/>
      <c r="I2" s="931"/>
      <c r="J2" s="931"/>
      <c r="K2" s="931"/>
      <c r="L2" s="931"/>
      <c r="M2" s="931"/>
      <c r="N2" s="931"/>
      <c r="O2" s="931"/>
      <c r="P2" s="931"/>
      <c r="Q2" s="931"/>
      <c r="R2" s="931"/>
      <c r="S2" s="931"/>
      <c r="T2" s="931"/>
      <c r="U2" s="931"/>
      <c r="V2" s="931"/>
    </row>
    <row r="3" spans="1:31" ht="114.75" customHeight="1">
      <c r="A3" s="834" t="s">
        <v>1</v>
      </c>
      <c r="B3" s="798" t="s">
        <v>2</v>
      </c>
      <c r="C3" s="798" t="s">
        <v>3</v>
      </c>
      <c r="D3" s="798" t="s">
        <v>4</v>
      </c>
      <c r="E3" s="798" t="s">
        <v>5</v>
      </c>
      <c r="F3" s="798" t="s">
        <v>6</v>
      </c>
      <c r="G3" s="932" t="s">
        <v>7</v>
      </c>
      <c r="H3" s="933"/>
      <c r="I3" s="933"/>
      <c r="J3" s="934"/>
      <c r="K3" s="799" t="s">
        <v>9</v>
      </c>
      <c r="L3" s="800"/>
      <c r="M3" s="801"/>
      <c r="N3" s="799" t="s">
        <v>10</v>
      </c>
      <c r="O3" s="800"/>
      <c r="P3" s="801"/>
      <c r="Q3" s="799" t="s">
        <v>11</v>
      </c>
      <c r="R3" s="800"/>
      <c r="S3" s="801"/>
      <c r="T3" s="938" t="s">
        <v>13</v>
      </c>
      <c r="U3" s="798" t="s">
        <v>14</v>
      </c>
      <c r="V3" s="814" t="s">
        <v>15</v>
      </c>
      <c r="W3" s="799" t="s">
        <v>1320</v>
      </c>
      <c r="X3" s="800"/>
      <c r="Y3" s="801"/>
      <c r="Z3" s="799" t="s">
        <v>1321</v>
      </c>
      <c r="AA3" s="800"/>
      <c r="AB3" s="801"/>
      <c r="AC3" s="799" t="s">
        <v>1322</v>
      </c>
      <c r="AD3" s="800"/>
      <c r="AE3" s="801"/>
    </row>
    <row r="4" spans="1:31" ht="57.75" customHeight="1">
      <c r="A4" s="834"/>
      <c r="B4" s="798"/>
      <c r="C4" s="798"/>
      <c r="D4" s="798"/>
      <c r="E4" s="798"/>
      <c r="F4" s="798"/>
      <c r="G4" s="798" t="s">
        <v>16</v>
      </c>
      <c r="H4" s="798" t="s">
        <v>17</v>
      </c>
      <c r="I4" s="798" t="s">
        <v>18</v>
      </c>
      <c r="J4" s="798" t="s">
        <v>20</v>
      </c>
      <c r="K4" s="802"/>
      <c r="L4" s="803"/>
      <c r="M4" s="804"/>
      <c r="N4" s="802"/>
      <c r="O4" s="803"/>
      <c r="P4" s="804"/>
      <c r="Q4" s="802"/>
      <c r="R4" s="803"/>
      <c r="S4" s="804"/>
      <c r="T4" s="938"/>
      <c r="U4" s="798"/>
      <c r="V4" s="815"/>
      <c r="W4" s="802"/>
      <c r="X4" s="803"/>
      <c r="Y4" s="804"/>
      <c r="Z4" s="802"/>
      <c r="AA4" s="803"/>
      <c r="AB4" s="804"/>
      <c r="AC4" s="802"/>
      <c r="AD4" s="803"/>
      <c r="AE4" s="804"/>
    </row>
    <row r="5" spans="1:31" ht="120.75" hidden="1" customHeight="1">
      <c r="A5" s="834"/>
      <c r="B5" s="798"/>
      <c r="C5" s="798"/>
      <c r="D5" s="798"/>
      <c r="E5" s="798"/>
      <c r="F5" s="798"/>
      <c r="G5" s="798"/>
      <c r="H5" s="798"/>
      <c r="I5" s="798"/>
      <c r="J5" s="798"/>
      <c r="K5" s="141" t="s">
        <v>26</v>
      </c>
      <c r="L5" s="141" t="s">
        <v>27</v>
      </c>
      <c r="M5" s="141" t="s">
        <v>28</v>
      </c>
      <c r="N5" s="141" t="s">
        <v>26</v>
      </c>
      <c r="O5" s="141" t="s">
        <v>27</v>
      </c>
      <c r="P5" s="141" t="s">
        <v>28</v>
      </c>
      <c r="Q5" s="141" t="s">
        <v>26</v>
      </c>
      <c r="R5" s="141" t="s">
        <v>27</v>
      </c>
      <c r="S5" s="141" t="s">
        <v>28</v>
      </c>
      <c r="T5" s="938"/>
      <c r="U5" s="798"/>
      <c r="V5" s="816"/>
      <c r="W5" s="141" t="s">
        <v>26</v>
      </c>
      <c r="X5" s="141" t="s">
        <v>27</v>
      </c>
      <c r="Y5" s="141" t="s">
        <v>28</v>
      </c>
      <c r="Z5" s="141" t="s">
        <v>26</v>
      </c>
      <c r="AA5" s="141" t="s">
        <v>27</v>
      </c>
      <c r="AB5" s="141" t="s">
        <v>28</v>
      </c>
      <c r="AC5" s="141" t="s">
        <v>26</v>
      </c>
      <c r="AD5" s="141" t="s">
        <v>27</v>
      </c>
      <c r="AE5" s="141" t="s">
        <v>28</v>
      </c>
    </row>
    <row r="6" spans="1:31" ht="27" customHeight="1">
      <c r="A6" s="6"/>
      <c r="B6" s="218">
        <v>1</v>
      </c>
      <c r="C6" s="218">
        <v>2</v>
      </c>
      <c r="D6" s="218">
        <v>3</v>
      </c>
      <c r="E6" s="218">
        <v>4</v>
      </c>
      <c r="F6" s="218">
        <v>5</v>
      </c>
      <c r="G6" s="218">
        <v>6.1</v>
      </c>
      <c r="H6" s="218">
        <v>6.2</v>
      </c>
      <c r="I6" s="218">
        <v>6.3</v>
      </c>
      <c r="J6" s="218">
        <v>6.4</v>
      </c>
      <c r="K6" s="219"/>
      <c r="L6" s="219"/>
      <c r="M6" s="219"/>
      <c r="N6" s="219"/>
      <c r="O6" s="219"/>
      <c r="P6" s="219"/>
      <c r="Q6" s="219"/>
      <c r="R6" s="219"/>
      <c r="S6" s="219"/>
      <c r="T6" s="218">
        <v>8</v>
      </c>
      <c r="U6" s="218">
        <v>9</v>
      </c>
      <c r="V6" s="218">
        <v>10</v>
      </c>
      <c r="W6" s="571"/>
      <c r="X6" s="571"/>
      <c r="Y6" s="571"/>
      <c r="Z6" s="571"/>
      <c r="AA6" s="571"/>
      <c r="AB6" s="571"/>
      <c r="AC6" s="571"/>
      <c r="AD6" s="571"/>
      <c r="AE6" s="571"/>
    </row>
    <row r="7" spans="1:31" s="573" customFormat="1" ht="33" customHeight="1">
      <c r="A7" s="935" t="s">
        <v>182</v>
      </c>
      <c r="B7" s="936"/>
      <c r="C7" s="936"/>
      <c r="D7" s="936"/>
      <c r="E7" s="936"/>
      <c r="F7" s="936"/>
      <c r="G7" s="936"/>
      <c r="H7" s="936"/>
      <c r="I7" s="936"/>
      <c r="J7" s="936"/>
      <c r="K7" s="936"/>
      <c r="L7" s="936"/>
      <c r="M7" s="936"/>
      <c r="N7" s="936"/>
      <c r="O7" s="936"/>
      <c r="P7" s="936"/>
      <c r="Q7" s="936"/>
      <c r="R7" s="936"/>
      <c r="S7" s="936"/>
      <c r="T7" s="936"/>
      <c r="U7" s="936"/>
      <c r="V7" s="937"/>
      <c r="W7" s="572"/>
      <c r="X7" s="572"/>
      <c r="Y7" s="572"/>
      <c r="Z7" s="572"/>
      <c r="AA7" s="572"/>
      <c r="AB7" s="572"/>
      <c r="AC7" s="572"/>
      <c r="AD7" s="572"/>
      <c r="AE7" s="572"/>
    </row>
    <row r="8" spans="1:31" s="587" customFormat="1" ht="171" customHeight="1">
      <c r="A8" s="574">
        <v>1</v>
      </c>
      <c r="B8" s="575" t="s">
        <v>1319</v>
      </c>
      <c r="C8" s="576" t="s">
        <v>1323</v>
      </c>
      <c r="D8" s="577" t="s">
        <v>1324</v>
      </c>
      <c r="E8" s="576" t="s">
        <v>1325</v>
      </c>
      <c r="F8" s="578" t="s">
        <v>1326</v>
      </c>
      <c r="G8" s="579" t="s">
        <v>1327</v>
      </c>
      <c r="H8" s="580" t="s">
        <v>1328</v>
      </c>
      <c r="I8" s="581"/>
      <c r="J8" s="582"/>
      <c r="K8" s="580" t="s">
        <v>50</v>
      </c>
      <c r="L8" s="580" t="s">
        <v>88</v>
      </c>
      <c r="M8" s="580" t="s">
        <v>1329</v>
      </c>
      <c r="N8" s="580"/>
      <c r="O8" s="580"/>
      <c r="P8" s="580"/>
      <c r="Q8" s="580"/>
      <c r="R8" s="580"/>
      <c r="S8" s="580"/>
      <c r="T8" s="583" t="s">
        <v>1330</v>
      </c>
      <c r="U8" s="584"/>
      <c r="V8" s="585" t="s">
        <v>1331</v>
      </c>
      <c r="W8" s="586"/>
      <c r="X8" s="586"/>
      <c r="Y8" s="586"/>
      <c r="Z8" s="586"/>
      <c r="AA8" s="586"/>
      <c r="AB8" s="586"/>
      <c r="AC8" s="586"/>
      <c r="AD8" s="586"/>
      <c r="AE8" s="586"/>
    </row>
    <row r="9" spans="1:31" ht="72" customHeight="1">
      <c r="A9" s="15"/>
      <c r="B9" s="575"/>
      <c r="C9" s="576"/>
      <c r="D9" s="588"/>
      <c r="E9" s="576"/>
      <c r="F9" s="578"/>
      <c r="G9" s="589" t="s">
        <v>1327</v>
      </c>
      <c r="H9" s="589" t="s">
        <v>1328</v>
      </c>
      <c r="I9" s="590"/>
      <c r="J9" s="591"/>
      <c r="K9" s="592"/>
      <c r="L9" s="592"/>
      <c r="M9" s="589" t="s">
        <v>1329</v>
      </c>
      <c r="N9" s="592"/>
      <c r="O9" s="592"/>
      <c r="P9" s="592"/>
      <c r="Q9" s="592"/>
      <c r="R9" s="592"/>
      <c r="S9" s="592"/>
      <c r="T9" s="583"/>
      <c r="U9" s="593"/>
      <c r="V9" s="245"/>
      <c r="W9" s="571"/>
      <c r="X9" s="571"/>
      <c r="Y9" s="571"/>
      <c r="Z9" s="571"/>
      <c r="AA9" s="571"/>
      <c r="AB9" s="571"/>
      <c r="AC9" s="571"/>
      <c r="AD9" s="571"/>
      <c r="AE9" s="571"/>
    </row>
    <row r="10" spans="1:31" s="573" customFormat="1" ht="33" customHeight="1">
      <c r="A10" s="935" t="s">
        <v>1332</v>
      </c>
      <c r="B10" s="936"/>
      <c r="C10" s="936"/>
      <c r="D10" s="936"/>
      <c r="E10" s="936"/>
      <c r="F10" s="936"/>
      <c r="G10" s="936"/>
      <c r="H10" s="936"/>
      <c r="I10" s="936"/>
      <c r="J10" s="936"/>
      <c r="K10" s="936"/>
      <c r="L10" s="936"/>
      <c r="M10" s="936"/>
      <c r="N10" s="936"/>
      <c r="O10" s="936"/>
      <c r="P10" s="936"/>
      <c r="Q10" s="936"/>
      <c r="R10" s="936"/>
      <c r="S10" s="936"/>
      <c r="T10" s="936"/>
      <c r="U10" s="936"/>
      <c r="V10" s="937"/>
      <c r="W10" s="572"/>
      <c r="X10" s="572"/>
      <c r="Y10" s="572"/>
      <c r="Z10" s="572"/>
      <c r="AA10" s="572"/>
      <c r="AB10" s="572"/>
      <c r="AC10" s="572"/>
      <c r="AD10" s="572"/>
      <c r="AE10" s="572"/>
    </row>
    <row r="11" spans="1:31" s="587" customFormat="1" ht="171" customHeight="1">
      <c r="A11" s="574">
        <v>1</v>
      </c>
      <c r="B11" s="575" t="s">
        <v>1319</v>
      </c>
      <c r="C11" s="576" t="s">
        <v>1323</v>
      </c>
      <c r="D11" s="594" t="s">
        <v>1333</v>
      </c>
      <c r="E11" s="576" t="s">
        <v>1325</v>
      </c>
      <c r="F11" s="578" t="s">
        <v>1334</v>
      </c>
      <c r="G11" s="595" t="s">
        <v>1335</v>
      </c>
      <c r="H11" s="596" t="s">
        <v>1336</v>
      </c>
      <c r="I11" s="597"/>
      <c r="J11" s="597"/>
      <c r="K11" s="595"/>
      <c r="L11" s="595"/>
      <c r="M11" s="595"/>
      <c r="N11" s="595"/>
      <c r="O11" s="595"/>
      <c r="P11" s="598" t="s">
        <v>1337</v>
      </c>
      <c r="Q11" s="599"/>
      <c r="R11" s="599"/>
      <c r="S11" s="599"/>
      <c r="T11" s="583" t="s">
        <v>1330</v>
      </c>
      <c r="U11" s="584"/>
      <c r="V11" s="600" t="s">
        <v>1338</v>
      </c>
      <c r="W11" s="586"/>
      <c r="X11" s="586"/>
      <c r="Y11" s="586"/>
      <c r="Z11" s="586"/>
      <c r="AA11" s="586"/>
      <c r="AB11" s="586"/>
      <c r="AC11" s="586"/>
      <c r="AD11" s="586"/>
      <c r="AE11" s="586"/>
    </row>
    <row r="12" spans="1:31" s="587" customFormat="1" ht="171" customHeight="1">
      <c r="A12" s="574">
        <v>2</v>
      </c>
      <c r="B12" s="575" t="s">
        <v>1319</v>
      </c>
      <c r="C12" s="576" t="s">
        <v>1323</v>
      </c>
      <c r="D12" s="601" t="s">
        <v>1339</v>
      </c>
      <c r="E12" s="576" t="s">
        <v>1325</v>
      </c>
      <c r="F12" s="578" t="s">
        <v>1340</v>
      </c>
      <c r="G12" s="595" t="s">
        <v>1341</v>
      </c>
      <c r="H12" s="596" t="s">
        <v>1342</v>
      </c>
      <c r="I12" s="597"/>
      <c r="J12" s="597"/>
      <c r="K12" s="595"/>
      <c r="L12" s="595"/>
      <c r="M12" s="595"/>
      <c r="N12" s="595"/>
      <c r="O12" s="595"/>
      <c r="P12" s="598" t="s">
        <v>1343</v>
      </c>
      <c r="Q12" s="599"/>
      <c r="R12" s="599"/>
      <c r="S12" s="599"/>
      <c r="T12" s="583" t="s">
        <v>1330</v>
      </c>
      <c r="U12" s="584"/>
      <c r="V12" s="600" t="s">
        <v>1344</v>
      </c>
      <c r="W12" s="586"/>
      <c r="X12" s="586"/>
      <c r="Y12" s="586"/>
      <c r="Z12" s="586"/>
      <c r="AA12" s="586"/>
      <c r="AB12" s="586"/>
      <c r="AC12" s="586"/>
      <c r="AD12" s="586"/>
      <c r="AE12" s="586"/>
    </row>
    <row r="13" spans="1:31" s="587" customFormat="1" ht="171" customHeight="1">
      <c r="A13" s="574">
        <v>3</v>
      </c>
      <c r="B13" s="575" t="s">
        <v>1319</v>
      </c>
      <c r="C13" s="576" t="s">
        <v>1323</v>
      </c>
      <c r="D13" s="601" t="s">
        <v>1345</v>
      </c>
      <c r="E13" s="576" t="s">
        <v>1325</v>
      </c>
      <c r="F13" s="578" t="s">
        <v>1346</v>
      </c>
      <c r="G13" s="595" t="s">
        <v>1347</v>
      </c>
      <c r="H13" s="596" t="s">
        <v>1348</v>
      </c>
      <c r="I13" s="597"/>
      <c r="J13" s="597"/>
      <c r="K13" s="595"/>
      <c r="L13" s="595"/>
      <c r="M13" s="595"/>
      <c r="N13" s="595"/>
      <c r="O13" s="595"/>
      <c r="P13" s="598" t="s">
        <v>1349</v>
      </c>
      <c r="Q13" s="599"/>
      <c r="R13" s="599"/>
      <c r="S13" s="599"/>
      <c r="T13" s="583" t="s">
        <v>1330</v>
      </c>
      <c r="U13" s="584"/>
      <c r="V13" s="600" t="s">
        <v>1350</v>
      </c>
      <c r="W13" s="586"/>
      <c r="X13" s="586"/>
      <c r="Y13" s="586"/>
      <c r="Z13" s="586"/>
      <c r="AA13" s="586"/>
      <c r="AB13" s="586"/>
      <c r="AC13" s="586"/>
      <c r="AD13" s="586"/>
      <c r="AE13" s="586"/>
    </row>
    <row r="14" spans="1:31" s="587" customFormat="1" ht="171" customHeight="1">
      <c r="A14" s="574">
        <v>4</v>
      </c>
      <c r="B14" s="575" t="s">
        <v>1319</v>
      </c>
      <c r="C14" s="576" t="s">
        <v>1323</v>
      </c>
      <c r="D14" s="601" t="s">
        <v>1351</v>
      </c>
      <c r="E14" s="576" t="s">
        <v>1325</v>
      </c>
      <c r="F14" s="578" t="s">
        <v>1352</v>
      </c>
      <c r="G14" s="595" t="s">
        <v>1353</v>
      </c>
      <c r="H14" s="596" t="s">
        <v>1354</v>
      </c>
      <c r="I14" s="597"/>
      <c r="J14" s="597"/>
      <c r="K14" s="595"/>
      <c r="L14" s="595"/>
      <c r="M14" s="595"/>
      <c r="N14" s="595"/>
      <c r="O14" s="595"/>
      <c r="P14" s="598" t="s">
        <v>1355</v>
      </c>
      <c r="Q14" s="599"/>
      <c r="R14" s="599"/>
      <c r="S14" s="599"/>
      <c r="T14" s="583" t="s">
        <v>1330</v>
      </c>
      <c r="U14" s="584"/>
      <c r="V14" s="600" t="s">
        <v>1356</v>
      </c>
      <c r="W14" s="586"/>
      <c r="X14" s="586"/>
      <c r="Y14" s="586"/>
      <c r="Z14" s="586"/>
      <c r="AA14" s="586"/>
      <c r="AB14" s="586"/>
      <c r="AC14" s="586"/>
      <c r="AD14" s="586"/>
      <c r="AE14" s="586"/>
    </row>
    <row r="15" spans="1:31" s="587" customFormat="1" ht="171" customHeight="1">
      <c r="A15" s="574">
        <v>5</v>
      </c>
      <c r="B15" s="575" t="s">
        <v>1319</v>
      </c>
      <c r="C15" s="576" t="s">
        <v>1323</v>
      </c>
      <c r="D15" s="601" t="s">
        <v>1357</v>
      </c>
      <c r="E15" s="576" t="s">
        <v>1325</v>
      </c>
      <c r="F15" s="578" t="s">
        <v>1326</v>
      </c>
      <c r="G15" s="595" t="s">
        <v>1358</v>
      </c>
      <c r="H15" s="596" t="s">
        <v>1359</v>
      </c>
      <c r="I15" s="597"/>
      <c r="J15" s="597"/>
      <c r="K15" s="595"/>
      <c r="L15" s="595"/>
      <c r="M15" s="595"/>
      <c r="N15" s="595"/>
      <c r="O15" s="595"/>
      <c r="P15" s="598" t="s">
        <v>1360</v>
      </c>
      <c r="Q15" s="599"/>
      <c r="R15" s="599"/>
      <c r="S15" s="599"/>
      <c r="T15" s="583" t="s">
        <v>1330</v>
      </c>
      <c r="U15" s="584"/>
      <c r="V15" s="600" t="s">
        <v>1361</v>
      </c>
      <c r="W15" s="586"/>
      <c r="X15" s="586"/>
      <c r="Y15" s="586"/>
      <c r="Z15" s="586"/>
      <c r="AA15" s="586"/>
      <c r="AB15" s="586"/>
      <c r="AC15" s="586"/>
      <c r="AD15" s="586"/>
      <c r="AE15" s="586"/>
    </row>
    <row r="16" spans="1:31" s="587" customFormat="1" ht="171" customHeight="1">
      <c r="A16" s="574">
        <v>6</v>
      </c>
      <c r="B16" s="575" t="s">
        <v>1319</v>
      </c>
      <c r="C16" s="576" t="s">
        <v>1323</v>
      </c>
      <c r="D16" s="601" t="s">
        <v>1362</v>
      </c>
      <c r="E16" s="576" t="s">
        <v>1325</v>
      </c>
      <c r="F16" s="578" t="s">
        <v>1363</v>
      </c>
      <c r="G16" s="595">
        <v>2935468.9</v>
      </c>
      <c r="H16" s="596">
        <v>154498.4</v>
      </c>
      <c r="I16" s="597"/>
      <c r="J16" s="597"/>
      <c r="K16" s="595"/>
      <c r="L16" s="595"/>
      <c r="M16" s="595"/>
      <c r="N16" s="595"/>
      <c r="O16" s="595"/>
      <c r="P16" s="598" t="s">
        <v>1364</v>
      </c>
      <c r="Q16" s="599"/>
      <c r="R16" s="599"/>
      <c r="S16" s="599"/>
      <c r="T16" s="583" t="s">
        <v>1330</v>
      </c>
      <c r="U16" s="584"/>
      <c r="V16" s="600" t="s">
        <v>1365</v>
      </c>
      <c r="W16" s="586"/>
      <c r="X16" s="586"/>
      <c r="Y16" s="586"/>
      <c r="Z16" s="586"/>
      <c r="AA16" s="586"/>
      <c r="AB16" s="586"/>
      <c r="AC16" s="586"/>
      <c r="AD16" s="586"/>
      <c r="AE16" s="586"/>
    </row>
    <row r="17" spans="1:31" s="587" customFormat="1" ht="171" customHeight="1">
      <c r="A17" s="574">
        <v>7</v>
      </c>
      <c r="B17" s="575" t="s">
        <v>1319</v>
      </c>
      <c r="C17" s="576" t="s">
        <v>1323</v>
      </c>
      <c r="D17" s="601" t="s">
        <v>1366</v>
      </c>
      <c r="E17" s="576" t="s">
        <v>1325</v>
      </c>
      <c r="F17" s="578" t="s">
        <v>1367</v>
      </c>
      <c r="G17" s="595" t="s">
        <v>1368</v>
      </c>
      <c r="H17" s="596" t="s">
        <v>1369</v>
      </c>
      <c r="I17" s="597"/>
      <c r="J17" s="597"/>
      <c r="K17" s="595"/>
      <c r="L17" s="595"/>
      <c r="M17" s="595"/>
      <c r="N17" s="595"/>
      <c r="O17" s="595"/>
      <c r="P17" s="598" t="s">
        <v>1370</v>
      </c>
      <c r="Q17" s="599"/>
      <c r="R17" s="599"/>
      <c r="S17" s="599"/>
      <c r="T17" s="583" t="s">
        <v>1330</v>
      </c>
      <c r="U17" s="584"/>
      <c r="V17" s="600" t="s">
        <v>1371</v>
      </c>
      <c r="W17" s="586"/>
      <c r="X17" s="586"/>
      <c r="Y17" s="586"/>
      <c r="Z17" s="586"/>
      <c r="AA17" s="586"/>
      <c r="AB17" s="586"/>
      <c r="AC17" s="586"/>
      <c r="AD17" s="586"/>
      <c r="AE17" s="586"/>
    </row>
    <row r="18" spans="1:31" s="587" customFormat="1" ht="171" customHeight="1">
      <c r="A18" s="574">
        <v>8</v>
      </c>
      <c r="B18" s="575" t="s">
        <v>1319</v>
      </c>
      <c r="C18" s="576" t="s">
        <v>1323</v>
      </c>
      <c r="D18" s="601" t="s">
        <v>1372</v>
      </c>
      <c r="E18" s="576" t="s">
        <v>1325</v>
      </c>
      <c r="F18" s="578" t="s">
        <v>1373</v>
      </c>
      <c r="G18" s="595" t="s">
        <v>1374</v>
      </c>
      <c r="H18" s="596" t="s">
        <v>1375</v>
      </c>
      <c r="I18" s="597"/>
      <c r="J18" s="597"/>
      <c r="K18" s="595"/>
      <c r="L18" s="595"/>
      <c r="M18" s="595"/>
      <c r="N18" s="595"/>
      <c r="O18" s="595"/>
      <c r="P18" s="598" t="s">
        <v>1376</v>
      </c>
      <c r="Q18" s="599"/>
      <c r="R18" s="599"/>
      <c r="S18" s="599"/>
      <c r="T18" s="583" t="s">
        <v>1330</v>
      </c>
      <c r="U18" s="584"/>
      <c r="V18" s="600" t="s">
        <v>1377</v>
      </c>
      <c r="W18" s="586"/>
      <c r="X18" s="586"/>
      <c r="Y18" s="586"/>
      <c r="Z18" s="586"/>
      <c r="AA18" s="586"/>
      <c r="AB18" s="586"/>
      <c r="AC18" s="586"/>
      <c r="AD18" s="586"/>
      <c r="AE18" s="586"/>
    </row>
    <row r="19" spans="1:31" s="587" customFormat="1" ht="171" customHeight="1">
      <c r="A19" s="574">
        <v>9</v>
      </c>
      <c r="B19" s="575" t="s">
        <v>1319</v>
      </c>
      <c r="C19" s="576" t="s">
        <v>1378</v>
      </c>
      <c r="D19" s="214" t="s">
        <v>1379</v>
      </c>
      <c r="E19" s="576" t="s">
        <v>1380</v>
      </c>
      <c r="F19" s="578" t="s">
        <v>1381</v>
      </c>
      <c r="G19" s="595" t="s">
        <v>1382</v>
      </c>
      <c r="H19" s="596" t="s">
        <v>1383</v>
      </c>
      <c r="I19" s="597"/>
      <c r="J19" s="597"/>
      <c r="K19" s="595"/>
      <c r="L19" s="595"/>
      <c r="M19" s="595"/>
      <c r="N19" s="595"/>
      <c r="O19" s="595"/>
      <c r="P19" s="598" t="s">
        <v>1384</v>
      </c>
      <c r="Q19" s="599"/>
      <c r="R19" s="599"/>
      <c r="S19" s="599"/>
      <c r="T19" s="583" t="s">
        <v>1330</v>
      </c>
      <c r="U19" s="584"/>
      <c r="V19" s="600" t="s">
        <v>1385</v>
      </c>
      <c r="W19" s="586"/>
      <c r="X19" s="586"/>
      <c r="Y19" s="586"/>
      <c r="Z19" s="586"/>
      <c r="AA19" s="586"/>
      <c r="AB19" s="586"/>
      <c r="AC19" s="586"/>
      <c r="AD19" s="586"/>
      <c r="AE19" s="586"/>
    </row>
    <row r="20" spans="1:31" s="587" customFormat="1" ht="171" customHeight="1">
      <c r="A20" s="574">
        <v>10</v>
      </c>
      <c r="B20" s="575" t="s">
        <v>1319</v>
      </c>
      <c r="C20" s="576" t="s">
        <v>1323</v>
      </c>
      <c r="D20" s="243" t="s">
        <v>1386</v>
      </c>
      <c r="E20" s="576" t="s">
        <v>1325</v>
      </c>
      <c r="F20" s="578" t="s">
        <v>1387</v>
      </c>
      <c r="G20" s="595" t="s">
        <v>1388</v>
      </c>
      <c r="H20" s="596" t="s">
        <v>1389</v>
      </c>
      <c r="I20" s="597"/>
      <c r="J20" s="597"/>
      <c r="K20" s="595"/>
      <c r="L20" s="595"/>
      <c r="M20" s="595"/>
      <c r="N20" s="595"/>
      <c r="O20" s="595"/>
      <c r="P20" s="602" t="s">
        <v>1390</v>
      </c>
      <c r="Q20" s="599"/>
      <c r="R20" s="599"/>
      <c r="S20" s="599"/>
      <c r="T20" s="583" t="s">
        <v>1330</v>
      </c>
      <c r="U20" s="584"/>
      <c r="V20" s="600" t="s">
        <v>1391</v>
      </c>
      <c r="W20" s="586"/>
      <c r="X20" s="586"/>
      <c r="Y20" s="586"/>
      <c r="Z20" s="586"/>
      <c r="AA20" s="586"/>
      <c r="AB20" s="586"/>
      <c r="AC20" s="586"/>
      <c r="AD20" s="586"/>
      <c r="AE20" s="586"/>
    </row>
    <row r="21" spans="1:31" ht="72" customHeight="1">
      <c r="A21" s="15"/>
      <c r="B21" s="575"/>
      <c r="C21" s="576"/>
      <c r="D21" s="588"/>
      <c r="E21" s="576"/>
      <c r="F21" s="578"/>
      <c r="G21" s="603" t="s">
        <v>1392</v>
      </c>
      <c r="H21" s="603" t="s">
        <v>1393</v>
      </c>
      <c r="I21" s="604"/>
      <c r="J21" s="604"/>
      <c r="K21" s="603"/>
      <c r="L21" s="603"/>
      <c r="M21" s="603"/>
      <c r="N21" s="603"/>
      <c r="O21" s="603"/>
      <c r="P21" s="603" t="s">
        <v>1394</v>
      </c>
      <c r="Q21" s="592"/>
      <c r="R21" s="592"/>
      <c r="S21" s="592"/>
      <c r="T21" s="583"/>
      <c r="U21" s="593"/>
      <c r="V21" s="245"/>
      <c r="W21" s="571"/>
      <c r="X21" s="571"/>
      <c r="Y21" s="571"/>
      <c r="Z21" s="571"/>
      <c r="AA21" s="571"/>
      <c r="AB21" s="571"/>
      <c r="AC21" s="571"/>
      <c r="AD21" s="571"/>
      <c r="AE21" s="571"/>
    </row>
    <row r="22" spans="1:31" s="573" customFormat="1" ht="33" customHeight="1">
      <c r="A22" s="935" t="s">
        <v>1395</v>
      </c>
      <c r="B22" s="936"/>
      <c r="C22" s="936"/>
      <c r="D22" s="936"/>
      <c r="E22" s="936"/>
      <c r="F22" s="936"/>
      <c r="G22" s="936"/>
      <c r="H22" s="936"/>
      <c r="I22" s="936"/>
      <c r="J22" s="936"/>
      <c r="K22" s="936"/>
      <c r="L22" s="936"/>
      <c r="M22" s="936"/>
      <c r="N22" s="936"/>
      <c r="O22" s="936"/>
      <c r="P22" s="936"/>
      <c r="Q22" s="936"/>
      <c r="R22" s="936"/>
      <c r="S22" s="936"/>
      <c r="T22" s="936"/>
      <c r="U22" s="936"/>
      <c r="V22" s="937"/>
      <c r="W22" s="572"/>
      <c r="X22" s="572"/>
      <c r="Y22" s="572"/>
      <c r="Z22" s="572"/>
      <c r="AA22" s="572"/>
      <c r="AB22" s="572"/>
      <c r="AC22" s="572"/>
      <c r="AD22" s="572"/>
      <c r="AE22" s="572"/>
    </row>
    <row r="23" spans="1:31" s="394" customFormat="1" ht="153" customHeight="1">
      <c r="A23" s="412">
        <v>1</v>
      </c>
      <c r="B23" s="575" t="s">
        <v>1319</v>
      </c>
      <c r="C23" s="576" t="s">
        <v>1323</v>
      </c>
      <c r="D23" s="52" t="s">
        <v>1396</v>
      </c>
      <c r="E23" s="576" t="s">
        <v>1325</v>
      </c>
      <c r="F23" s="245" t="s">
        <v>1397</v>
      </c>
      <c r="G23" s="579">
        <v>1558108.7</v>
      </c>
      <c r="H23" s="579">
        <v>82005.7</v>
      </c>
      <c r="I23" s="393"/>
      <c r="J23" s="393"/>
      <c r="K23" s="393"/>
      <c r="L23" s="393"/>
      <c r="M23" s="393"/>
      <c r="N23" s="393"/>
      <c r="O23" s="393"/>
      <c r="P23" s="393"/>
      <c r="Q23" s="393"/>
      <c r="R23" s="393"/>
      <c r="S23" s="52">
        <v>1640114.42</v>
      </c>
      <c r="T23" s="583" t="s">
        <v>1330</v>
      </c>
      <c r="U23" s="393"/>
      <c r="V23" s="357" t="s">
        <v>1398</v>
      </c>
      <c r="W23" s="393"/>
      <c r="X23" s="393"/>
      <c r="Y23" s="393"/>
      <c r="Z23" s="393"/>
      <c r="AA23" s="393"/>
      <c r="AB23" s="393"/>
      <c r="AC23" s="393"/>
      <c r="AD23" s="393"/>
      <c r="AE23" s="393"/>
    </row>
    <row r="24" spans="1:31" ht="137.25" customHeight="1">
      <c r="A24" s="412">
        <v>2</v>
      </c>
      <c r="B24" s="575" t="s">
        <v>1319</v>
      </c>
      <c r="C24" s="576" t="s">
        <v>1323</v>
      </c>
      <c r="D24" s="52" t="s">
        <v>1399</v>
      </c>
      <c r="E24" s="576" t="s">
        <v>1325</v>
      </c>
      <c r="F24" s="245" t="s">
        <v>1400</v>
      </c>
      <c r="G24" s="579">
        <v>521557.7</v>
      </c>
      <c r="H24" s="579">
        <v>27450.400000000001</v>
      </c>
      <c r="I24" s="393"/>
      <c r="J24" s="393"/>
      <c r="K24" s="393"/>
      <c r="L24" s="393"/>
      <c r="M24" s="393"/>
      <c r="N24" s="393"/>
      <c r="O24" s="393"/>
      <c r="P24" s="393"/>
      <c r="Q24" s="393"/>
      <c r="R24" s="393"/>
      <c r="S24" s="52">
        <v>549008.15</v>
      </c>
      <c r="T24" s="583" t="s">
        <v>1330</v>
      </c>
      <c r="U24" s="393"/>
      <c r="V24" s="357" t="s">
        <v>1401</v>
      </c>
      <c r="W24" s="571"/>
      <c r="X24" s="571"/>
      <c r="Y24" s="571"/>
      <c r="Z24" s="571"/>
      <c r="AA24" s="571"/>
      <c r="AB24" s="571"/>
      <c r="AC24" s="571"/>
      <c r="AD24" s="571"/>
      <c r="AE24" s="571"/>
    </row>
    <row r="25" spans="1:31" ht="105">
      <c r="A25" s="412">
        <v>3</v>
      </c>
      <c r="B25" s="575" t="s">
        <v>1319</v>
      </c>
      <c r="C25" s="576" t="s">
        <v>1323</v>
      </c>
      <c r="D25" s="52" t="s">
        <v>1402</v>
      </c>
      <c r="E25" s="576" t="s">
        <v>1325</v>
      </c>
      <c r="F25" s="245" t="s">
        <v>1400</v>
      </c>
      <c r="G25" s="579">
        <v>867448.5</v>
      </c>
      <c r="H25" s="579">
        <v>45655.199999999997</v>
      </c>
      <c r="I25" s="393"/>
      <c r="J25" s="393"/>
      <c r="K25" s="393"/>
      <c r="L25" s="393"/>
      <c r="M25" s="393"/>
      <c r="N25" s="393"/>
      <c r="O25" s="393"/>
      <c r="P25" s="393"/>
      <c r="Q25" s="393"/>
      <c r="R25" s="393"/>
      <c r="S25" s="52">
        <v>913103.7</v>
      </c>
      <c r="T25" s="583" t="s">
        <v>1330</v>
      </c>
      <c r="U25" s="393"/>
      <c r="V25" s="357" t="s">
        <v>1350</v>
      </c>
      <c r="W25" s="571"/>
      <c r="X25" s="571"/>
      <c r="Y25" s="571"/>
      <c r="Z25" s="571"/>
      <c r="AA25" s="571"/>
      <c r="AB25" s="571"/>
      <c r="AC25" s="571"/>
      <c r="AD25" s="571"/>
      <c r="AE25" s="571"/>
    </row>
    <row r="26" spans="1:31" ht="105">
      <c r="A26" s="412">
        <v>4</v>
      </c>
      <c r="B26" s="575" t="s">
        <v>1319</v>
      </c>
      <c r="C26" s="576" t="s">
        <v>1323</v>
      </c>
      <c r="D26" s="52" t="s">
        <v>1403</v>
      </c>
      <c r="E26" s="576" t="s">
        <v>1325</v>
      </c>
      <c r="F26" s="245" t="s">
        <v>1387</v>
      </c>
      <c r="G26" s="579">
        <v>553058</v>
      </c>
      <c r="H26" s="579">
        <v>29108</v>
      </c>
      <c r="I26" s="393"/>
      <c r="J26" s="393"/>
      <c r="K26" s="393"/>
      <c r="L26" s="393"/>
      <c r="M26" s="393"/>
      <c r="N26" s="393"/>
      <c r="O26" s="393"/>
      <c r="P26" s="393"/>
      <c r="Q26" s="393"/>
      <c r="R26" s="393"/>
      <c r="S26" s="52">
        <v>582166.31999999995</v>
      </c>
      <c r="T26" s="583" t="s">
        <v>1330</v>
      </c>
      <c r="U26" s="393"/>
      <c r="V26" s="357" t="s">
        <v>1404</v>
      </c>
      <c r="W26" s="571"/>
      <c r="X26" s="571"/>
      <c r="Y26" s="571"/>
      <c r="Z26" s="571"/>
      <c r="AA26" s="571"/>
      <c r="AB26" s="571"/>
      <c r="AC26" s="571"/>
      <c r="AD26" s="571"/>
      <c r="AE26" s="571"/>
    </row>
    <row r="27" spans="1:31" ht="105">
      <c r="A27" s="412">
        <v>5</v>
      </c>
      <c r="B27" s="575" t="s">
        <v>1319</v>
      </c>
      <c r="C27" s="576" t="s">
        <v>1323</v>
      </c>
      <c r="D27" s="52" t="s">
        <v>1405</v>
      </c>
      <c r="E27" s="576" t="s">
        <v>1325</v>
      </c>
      <c r="F27" s="245" t="s">
        <v>1406</v>
      </c>
      <c r="G27" s="579">
        <v>750784.01</v>
      </c>
      <c r="H27" s="579">
        <v>39515.03</v>
      </c>
      <c r="I27" s="393"/>
      <c r="J27" s="393"/>
      <c r="K27" s="393"/>
      <c r="L27" s="393"/>
      <c r="M27" s="393"/>
      <c r="N27" s="393"/>
      <c r="O27" s="393"/>
      <c r="P27" s="393"/>
      <c r="Q27" s="393"/>
      <c r="R27" s="393"/>
      <c r="S27" s="52">
        <v>790299.04</v>
      </c>
      <c r="T27" s="583" t="s">
        <v>1330</v>
      </c>
      <c r="U27" s="393"/>
      <c r="V27" s="357" t="s">
        <v>1407</v>
      </c>
      <c r="W27" s="571"/>
      <c r="X27" s="571"/>
      <c r="Y27" s="571"/>
      <c r="Z27" s="571"/>
      <c r="AA27" s="571"/>
      <c r="AB27" s="571"/>
      <c r="AC27" s="571"/>
      <c r="AD27" s="571"/>
      <c r="AE27" s="571"/>
    </row>
    <row r="28" spans="1:31" ht="105">
      <c r="A28" s="412">
        <v>6</v>
      </c>
      <c r="B28" s="575" t="s">
        <v>1319</v>
      </c>
      <c r="C28" s="576" t="s">
        <v>1323</v>
      </c>
      <c r="D28" s="52" t="s">
        <v>1408</v>
      </c>
      <c r="E28" s="576" t="s">
        <v>1325</v>
      </c>
      <c r="F28" s="245" t="s">
        <v>1406</v>
      </c>
      <c r="G28" s="579">
        <v>114742.87</v>
      </c>
      <c r="H28" s="579">
        <v>6039.1</v>
      </c>
      <c r="I28" s="393"/>
      <c r="J28" s="393"/>
      <c r="K28" s="393"/>
      <c r="L28" s="393"/>
      <c r="M28" s="393"/>
      <c r="N28" s="393"/>
      <c r="O28" s="393"/>
      <c r="P28" s="52">
        <v>120781.97</v>
      </c>
      <c r="Q28" s="393"/>
      <c r="R28" s="393"/>
      <c r="S28" s="52"/>
      <c r="T28" s="583" t="s">
        <v>1330</v>
      </c>
      <c r="U28" s="393"/>
      <c r="V28" s="357" t="s">
        <v>1409</v>
      </c>
      <c r="W28" s="571"/>
      <c r="X28" s="571"/>
      <c r="Y28" s="571"/>
      <c r="Z28" s="571"/>
      <c r="AA28" s="571"/>
      <c r="AB28" s="571"/>
      <c r="AC28" s="571"/>
      <c r="AD28" s="571"/>
      <c r="AE28" s="571"/>
    </row>
    <row r="29" spans="1:31" ht="105">
      <c r="A29" s="412">
        <v>7</v>
      </c>
      <c r="B29" s="575" t="s">
        <v>1319</v>
      </c>
      <c r="C29" s="576" t="s">
        <v>1323</v>
      </c>
      <c r="D29" s="52" t="s">
        <v>1410</v>
      </c>
      <c r="E29" s="576" t="s">
        <v>1325</v>
      </c>
      <c r="F29" s="243" t="s">
        <v>1411</v>
      </c>
      <c r="G29" s="579">
        <v>1987400.3</v>
      </c>
      <c r="H29" s="579">
        <v>104599.7</v>
      </c>
      <c r="I29" s="393"/>
      <c r="J29" s="393"/>
      <c r="K29" s="393"/>
      <c r="L29" s="393"/>
      <c r="M29" s="393"/>
      <c r="N29" s="393"/>
      <c r="O29" s="393"/>
      <c r="P29" s="393"/>
      <c r="Q29" s="393"/>
      <c r="R29" s="393"/>
      <c r="S29" s="52">
        <v>2092000.34</v>
      </c>
      <c r="T29" s="583" t="s">
        <v>1330</v>
      </c>
      <c r="U29" s="393"/>
      <c r="V29" s="357" t="s">
        <v>1412</v>
      </c>
      <c r="W29" s="571"/>
      <c r="X29" s="571"/>
      <c r="Y29" s="571"/>
      <c r="Z29" s="571"/>
      <c r="AA29" s="571"/>
      <c r="AB29" s="571"/>
      <c r="AC29" s="571"/>
      <c r="AD29" s="571"/>
      <c r="AE29" s="571"/>
    </row>
    <row r="30" spans="1:31" ht="105">
      <c r="A30" s="412">
        <v>8</v>
      </c>
      <c r="B30" s="575" t="s">
        <v>1319</v>
      </c>
      <c r="C30" s="576" t="s">
        <v>1323</v>
      </c>
      <c r="D30" s="52" t="s">
        <v>1413</v>
      </c>
      <c r="E30" s="576" t="s">
        <v>1325</v>
      </c>
      <c r="F30" s="245" t="s">
        <v>1414</v>
      </c>
      <c r="G30" s="579">
        <v>403750</v>
      </c>
      <c r="H30" s="579">
        <v>21250</v>
      </c>
      <c r="I30" s="393"/>
      <c r="J30" s="393"/>
      <c r="K30" s="393"/>
      <c r="L30" s="393"/>
      <c r="M30" s="393"/>
      <c r="N30" s="393"/>
      <c r="O30" s="393"/>
      <c r="P30" s="393"/>
      <c r="Q30" s="393"/>
      <c r="R30" s="393"/>
      <c r="S30" s="52">
        <v>425000</v>
      </c>
      <c r="T30" s="583" t="s">
        <v>1330</v>
      </c>
      <c r="U30" s="393"/>
      <c r="V30" s="357" t="s">
        <v>1415</v>
      </c>
      <c r="W30" s="571"/>
      <c r="X30" s="571"/>
      <c r="Y30" s="571"/>
      <c r="Z30" s="571"/>
      <c r="AA30" s="571"/>
      <c r="AB30" s="571"/>
      <c r="AC30" s="571"/>
      <c r="AD30" s="571"/>
      <c r="AE30" s="571"/>
    </row>
    <row r="31" spans="1:31" ht="105">
      <c r="A31" s="412">
        <v>9</v>
      </c>
      <c r="B31" s="575" t="s">
        <v>1319</v>
      </c>
      <c r="C31" s="576" t="s">
        <v>1323</v>
      </c>
      <c r="D31" s="52" t="s">
        <v>1416</v>
      </c>
      <c r="E31" s="576" t="s">
        <v>1325</v>
      </c>
      <c r="F31" s="243" t="s">
        <v>1400</v>
      </c>
      <c r="G31" s="579">
        <v>418000</v>
      </c>
      <c r="H31" s="579">
        <v>22000</v>
      </c>
      <c r="I31" s="393"/>
      <c r="J31" s="393"/>
      <c r="K31" s="393"/>
      <c r="L31" s="393"/>
      <c r="M31" s="393"/>
      <c r="N31" s="393"/>
      <c r="O31" s="393"/>
      <c r="P31" s="393"/>
      <c r="Q31" s="393"/>
      <c r="R31" s="393"/>
      <c r="S31" s="52">
        <v>440000</v>
      </c>
      <c r="T31" s="583" t="s">
        <v>1330</v>
      </c>
      <c r="U31" s="393"/>
      <c r="V31" s="357" t="s">
        <v>1417</v>
      </c>
      <c r="W31" s="571"/>
      <c r="X31" s="571"/>
      <c r="Y31" s="571"/>
      <c r="Z31" s="571"/>
      <c r="AA31" s="571"/>
      <c r="AB31" s="571"/>
      <c r="AC31" s="571"/>
      <c r="AD31" s="571"/>
      <c r="AE31" s="571"/>
    </row>
    <row r="32" spans="1:31" ht="105">
      <c r="A32" s="412">
        <v>10</v>
      </c>
      <c r="B32" s="575" t="s">
        <v>1319</v>
      </c>
      <c r="C32" s="576" t="s">
        <v>1323</v>
      </c>
      <c r="D32" s="52" t="s">
        <v>1418</v>
      </c>
      <c r="E32" s="576" t="s">
        <v>1325</v>
      </c>
      <c r="F32" s="243" t="s">
        <v>1419</v>
      </c>
      <c r="G32" s="579">
        <v>546250</v>
      </c>
      <c r="H32" s="579">
        <v>28750</v>
      </c>
      <c r="I32" s="393"/>
      <c r="J32" s="393"/>
      <c r="K32" s="393"/>
      <c r="L32" s="393"/>
      <c r="M32" s="393"/>
      <c r="N32" s="393"/>
      <c r="O32" s="393"/>
      <c r="P32" s="393"/>
      <c r="Q32" s="393"/>
      <c r="R32" s="393"/>
      <c r="S32" s="52">
        <v>575000</v>
      </c>
      <c r="T32" s="583" t="s">
        <v>1330</v>
      </c>
      <c r="U32" s="393"/>
      <c r="V32" s="357" t="s">
        <v>1420</v>
      </c>
      <c r="W32" s="571"/>
      <c r="X32" s="571"/>
      <c r="Y32" s="571"/>
      <c r="Z32" s="571"/>
      <c r="AA32" s="571"/>
      <c r="AB32" s="571"/>
      <c r="AC32" s="571"/>
      <c r="AD32" s="571"/>
      <c r="AE32" s="571"/>
    </row>
    <row r="33" spans="1:31" ht="105">
      <c r="A33" s="412">
        <v>11</v>
      </c>
      <c r="B33" s="575" t="s">
        <v>1319</v>
      </c>
      <c r="C33" s="576" t="s">
        <v>1323</v>
      </c>
      <c r="D33" s="52" t="s">
        <v>1421</v>
      </c>
      <c r="E33" s="576" t="s">
        <v>1325</v>
      </c>
      <c r="F33" s="245" t="s">
        <v>1422</v>
      </c>
      <c r="G33" s="579">
        <v>427500</v>
      </c>
      <c r="H33" s="579">
        <v>22500</v>
      </c>
      <c r="I33" s="393"/>
      <c r="J33" s="393"/>
      <c r="K33" s="393"/>
      <c r="L33" s="393"/>
      <c r="M33" s="393"/>
      <c r="N33" s="393"/>
      <c r="O33" s="393"/>
      <c r="P33" s="393"/>
      <c r="Q33" s="393"/>
      <c r="R33" s="393"/>
      <c r="S33" s="52">
        <v>450000</v>
      </c>
      <c r="T33" s="583" t="s">
        <v>1330</v>
      </c>
      <c r="U33" s="393"/>
      <c r="V33" s="357" t="s">
        <v>1423</v>
      </c>
      <c r="W33" s="571"/>
      <c r="X33" s="571"/>
      <c r="Y33" s="571"/>
      <c r="Z33" s="571"/>
      <c r="AA33" s="571"/>
      <c r="AB33" s="571"/>
      <c r="AC33" s="571"/>
      <c r="AD33" s="571"/>
      <c r="AE33" s="571"/>
    </row>
    <row r="34" spans="1:31" ht="105">
      <c r="A34" s="412">
        <v>12</v>
      </c>
      <c r="B34" s="575" t="s">
        <v>1319</v>
      </c>
      <c r="C34" s="576" t="s">
        <v>1323</v>
      </c>
      <c r="D34" s="52" t="s">
        <v>1424</v>
      </c>
      <c r="E34" s="576" t="s">
        <v>1325</v>
      </c>
      <c r="F34" s="245" t="s">
        <v>1425</v>
      </c>
      <c r="G34" s="579">
        <v>950000</v>
      </c>
      <c r="H34" s="579">
        <v>50000</v>
      </c>
      <c r="I34" s="393"/>
      <c r="J34" s="393"/>
      <c r="K34" s="393"/>
      <c r="L34" s="393"/>
      <c r="M34" s="393"/>
      <c r="N34" s="393"/>
      <c r="O34" s="393"/>
      <c r="P34" s="393"/>
      <c r="Q34" s="393"/>
      <c r="R34" s="393"/>
      <c r="S34" s="52">
        <v>1000000</v>
      </c>
      <c r="T34" s="583" t="s">
        <v>1330</v>
      </c>
      <c r="U34" s="393"/>
      <c r="V34" s="357" t="s">
        <v>1426</v>
      </c>
      <c r="W34" s="571"/>
      <c r="X34" s="571"/>
      <c r="Y34" s="571"/>
      <c r="Z34" s="571"/>
      <c r="AA34" s="571"/>
      <c r="AB34" s="571"/>
      <c r="AC34" s="571"/>
      <c r="AD34" s="571"/>
      <c r="AE34" s="571"/>
    </row>
    <row r="35" spans="1:31" ht="105">
      <c r="A35" s="412">
        <v>13</v>
      </c>
      <c r="B35" s="575" t="s">
        <v>1319</v>
      </c>
      <c r="C35" s="576" t="s">
        <v>1323</v>
      </c>
      <c r="D35" s="52" t="s">
        <v>1427</v>
      </c>
      <c r="E35" s="576" t="s">
        <v>1325</v>
      </c>
      <c r="F35" s="245" t="s">
        <v>1400</v>
      </c>
      <c r="G35" s="579">
        <v>332500</v>
      </c>
      <c r="H35" s="579">
        <v>17500</v>
      </c>
      <c r="I35" s="393"/>
      <c r="J35" s="393"/>
      <c r="K35" s="393"/>
      <c r="L35" s="393"/>
      <c r="M35" s="393"/>
      <c r="N35" s="393"/>
      <c r="O35" s="393"/>
      <c r="P35" s="393"/>
      <c r="Q35" s="393"/>
      <c r="R35" s="393"/>
      <c r="S35" s="52">
        <v>350000</v>
      </c>
      <c r="T35" s="583" t="s">
        <v>1330</v>
      </c>
      <c r="U35" s="393"/>
      <c r="V35" s="357" t="s">
        <v>1428</v>
      </c>
      <c r="W35" s="571"/>
      <c r="X35" s="571"/>
      <c r="Y35" s="571"/>
      <c r="Z35" s="571"/>
      <c r="AA35" s="571"/>
      <c r="AB35" s="571"/>
      <c r="AC35" s="571"/>
      <c r="AD35" s="571"/>
      <c r="AE35" s="571"/>
    </row>
    <row r="36" spans="1:31" ht="105">
      <c r="A36" s="412">
        <v>14</v>
      </c>
      <c r="B36" s="575" t="s">
        <v>1319</v>
      </c>
      <c r="C36" s="576" t="s">
        <v>1323</v>
      </c>
      <c r="D36" s="52" t="s">
        <v>1429</v>
      </c>
      <c r="E36" s="576" t="s">
        <v>1325</v>
      </c>
      <c r="F36" s="245" t="s">
        <v>1400</v>
      </c>
      <c r="G36" s="579">
        <v>118750</v>
      </c>
      <c r="H36" s="579">
        <v>6250</v>
      </c>
      <c r="I36" s="393"/>
      <c r="J36" s="393"/>
      <c r="K36" s="393"/>
      <c r="L36" s="393"/>
      <c r="M36" s="393"/>
      <c r="N36" s="393"/>
      <c r="O36" s="393"/>
      <c r="P36" s="393"/>
      <c r="Q36" s="393"/>
      <c r="R36" s="393"/>
      <c r="S36" s="52">
        <v>125000</v>
      </c>
      <c r="T36" s="583" t="s">
        <v>1330</v>
      </c>
      <c r="U36" s="393"/>
      <c r="V36" s="357" t="s">
        <v>1430</v>
      </c>
      <c r="W36" s="571"/>
      <c r="X36" s="571"/>
      <c r="Y36" s="571"/>
      <c r="Z36" s="571"/>
      <c r="AA36" s="571"/>
      <c r="AB36" s="571"/>
      <c r="AC36" s="571"/>
      <c r="AD36" s="571"/>
      <c r="AE36" s="571"/>
    </row>
    <row r="37" spans="1:31" ht="105">
      <c r="A37" s="412">
        <v>15</v>
      </c>
      <c r="B37" s="575" t="s">
        <v>1319</v>
      </c>
      <c r="C37" s="576" t="s">
        <v>1323</v>
      </c>
      <c r="D37" s="52" t="s">
        <v>1431</v>
      </c>
      <c r="E37" s="576" t="s">
        <v>1325</v>
      </c>
      <c r="F37" s="245" t="s">
        <v>1432</v>
      </c>
      <c r="G37" s="579">
        <v>641250</v>
      </c>
      <c r="H37" s="579">
        <v>33750</v>
      </c>
      <c r="I37" s="393"/>
      <c r="J37" s="393"/>
      <c r="K37" s="393"/>
      <c r="L37" s="393"/>
      <c r="M37" s="393"/>
      <c r="N37" s="393"/>
      <c r="O37" s="393"/>
      <c r="P37" s="393"/>
      <c r="Q37" s="393"/>
      <c r="R37" s="393"/>
      <c r="S37" s="52">
        <v>675000</v>
      </c>
      <c r="T37" s="583" t="s">
        <v>1330</v>
      </c>
      <c r="U37" s="393"/>
      <c r="V37" s="357" t="s">
        <v>1433</v>
      </c>
      <c r="W37" s="571"/>
      <c r="X37" s="571"/>
      <c r="Y37" s="571"/>
      <c r="Z37" s="571"/>
      <c r="AA37" s="571"/>
      <c r="AB37" s="571"/>
      <c r="AC37" s="571"/>
      <c r="AD37" s="571"/>
      <c r="AE37" s="571"/>
    </row>
    <row r="38" spans="1:31" ht="105">
      <c r="A38" s="412">
        <v>16</v>
      </c>
      <c r="B38" s="575" t="s">
        <v>1319</v>
      </c>
      <c r="C38" s="576" t="s">
        <v>1323</v>
      </c>
      <c r="D38" s="52" t="s">
        <v>1434</v>
      </c>
      <c r="E38" s="576" t="s">
        <v>1325</v>
      </c>
      <c r="F38" s="245" t="s">
        <v>1435</v>
      </c>
      <c r="G38" s="579">
        <v>878750</v>
      </c>
      <c r="H38" s="579">
        <v>46250</v>
      </c>
      <c r="I38" s="393"/>
      <c r="J38" s="393"/>
      <c r="K38" s="393"/>
      <c r="L38" s="393"/>
      <c r="M38" s="393"/>
      <c r="N38" s="393"/>
      <c r="O38" s="393"/>
      <c r="P38" s="393"/>
      <c r="Q38" s="393"/>
      <c r="R38" s="393"/>
      <c r="S38" s="52">
        <v>925000</v>
      </c>
      <c r="T38" s="583" t="s">
        <v>1330</v>
      </c>
      <c r="U38" s="393"/>
      <c r="V38" s="357" t="s">
        <v>1436</v>
      </c>
      <c r="W38" s="571"/>
      <c r="X38" s="571"/>
      <c r="Y38" s="571"/>
      <c r="Z38" s="571"/>
      <c r="AA38" s="571"/>
      <c r="AB38" s="571"/>
      <c r="AC38" s="571"/>
      <c r="AD38" s="571"/>
      <c r="AE38" s="571"/>
    </row>
    <row r="39" spans="1:31" ht="105">
      <c r="A39" s="412">
        <v>17</v>
      </c>
      <c r="B39" s="575" t="s">
        <v>1319</v>
      </c>
      <c r="C39" s="576" t="s">
        <v>1323</v>
      </c>
      <c r="D39" s="52" t="s">
        <v>1437</v>
      </c>
      <c r="E39" s="576" t="s">
        <v>1325</v>
      </c>
      <c r="F39" s="245" t="s">
        <v>1438</v>
      </c>
      <c r="G39" s="579">
        <v>118750</v>
      </c>
      <c r="H39" s="579">
        <v>62500</v>
      </c>
      <c r="I39" s="393"/>
      <c r="J39" s="393"/>
      <c r="K39" s="393"/>
      <c r="L39" s="393"/>
      <c r="M39" s="393"/>
      <c r="N39" s="393"/>
      <c r="O39" s="393"/>
      <c r="P39" s="393"/>
      <c r="Q39" s="393"/>
      <c r="R39" s="393"/>
      <c r="S39" s="52">
        <v>1250000</v>
      </c>
      <c r="T39" s="583" t="s">
        <v>1330</v>
      </c>
      <c r="U39" s="393"/>
      <c r="V39" s="357" t="s">
        <v>1439</v>
      </c>
      <c r="W39" s="571"/>
      <c r="X39" s="571"/>
      <c r="Y39" s="571"/>
      <c r="Z39" s="571"/>
      <c r="AA39" s="571"/>
      <c r="AB39" s="571"/>
      <c r="AC39" s="571"/>
      <c r="AD39" s="571"/>
      <c r="AE39" s="571"/>
    </row>
    <row r="40" spans="1:31" ht="105">
      <c r="A40" s="412">
        <v>18</v>
      </c>
      <c r="B40" s="575" t="s">
        <v>1319</v>
      </c>
      <c r="C40" s="576" t="s">
        <v>1323</v>
      </c>
      <c r="D40" s="52" t="s">
        <v>1440</v>
      </c>
      <c r="E40" s="576" t="s">
        <v>1325</v>
      </c>
      <c r="F40" s="245" t="s">
        <v>1438</v>
      </c>
      <c r="G40" s="579">
        <v>570000</v>
      </c>
      <c r="H40" s="579">
        <v>30000</v>
      </c>
      <c r="I40" s="393"/>
      <c r="J40" s="393"/>
      <c r="K40" s="393"/>
      <c r="L40" s="393"/>
      <c r="M40" s="393"/>
      <c r="N40" s="393"/>
      <c r="O40" s="393"/>
      <c r="P40" s="393"/>
      <c r="Q40" s="393"/>
      <c r="R40" s="393"/>
      <c r="S40" s="52">
        <v>600000</v>
      </c>
      <c r="T40" s="583" t="s">
        <v>1330</v>
      </c>
      <c r="U40" s="393"/>
      <c r="V40" s="357" t="s">
        <v>1441</v>
      </c>
      <c r="W40" s="571"/>
      <c r="X40" s="571"/>
      <c r="Y40" s="571"/>
      <c r="Z40" s="571"/>
      <c r="AA40" s="571"/>
      <c r="AB40" s="571"/>
      <c r="AC40" s="571"/>
      <c r="AD40" s="571"/>
      <c r="AE40" s="571"/>
    </row>
    <row r="41" spans="1:31" ht="39" customHeight="1">
      <c r="A41" s="412"/>
      <c r="B41" s="393"/>
      <c r="C41" s="393"/>
      <c r="D41" s="393"/>
      <c r="E41" s="393"/>
      <c r="F41" s="393"/>
      <c r="G41" s="605">
        <f>SUM(G23:G40)</f>
        <v>11758600.08</v>
      </c>
      <c r="H41" s="605">
        <f>SUM(H23:H40)</f>
        <v>675123.13</v>
      </c>
      <c r="I41" s="393"/>
      <c r="J41" s="393"/>
      <c r="K41" s="393"/>
      <c r="L41" s="393"/>
      <c r="M41" s="393"/>
      <c r="N41" s="393"/>
      <c r="O41" s="393"/>
      <c r="P41" s="605">
        <v>120781.97</v>
      </c>
      <c r="Q41" s="605"/>
      <c r="R41" s="605"/>
      <c r="S41" s="605">
        <f>SUM(S23:S40)</f>
        <v>13381691.969999999</v>
      </c>
      <c r="T41" s="393"/>
      <c r="U41" s="393"/>
      <c r="V41" s="393"/>
      <c r="W41" s="571"/>
      <c r="X41" s="571"/>
      <c r="Y41" s="571"/>
      <c r="Z41" s="571"/>
      <c r="AA41" s="571"/>
      <c r="AB41" s="571"/>
      <c r="AC41" s="571"/>
      <c r="AD41" s="571"/>
      <c r="AE41" s="571"/>
    </row>
    <row r="42" spans="1:31" ht="34.5" customHeight="1">
      <c r="A42" s="935" t="s">
        <v>1442</v>
      </c>
      <c r="B42" s="936"/>
      <c r="C42" s="936"/>
      <c r="D42" s="936"/>
      <c r="E42" s="936"/>
      <c r="F42" s="936"/>
      <c r="G42" s="939"/>
      <c r="H42" s="939"/>
      <c r="I42" s="939"/>
      <c r="J42" s="939"/>
      <c r="K42" s="939"/>
      <c r="L42" s="939"/>
      <c r="M42" s="939"/>
      <c r="N42" s="939"/>
      <c r="O42" s="939"/>
      <c r="P42" s="939"/>
      <c r="Q42" s="939"/>
      <c r="R42" s="936"/>
      <c r="S42" s="936"/>
      <c r="T42" s="936"/>
      <c r="U42" s="936"/>
      <c r="V42" s="937"/>
      <c r="W42" s="572"/>
      <c r="X42" s="572"/>
      <c r="Y42" s="572"/>
      <c r="Z42" s="572"/>
      <c r="AA42" s="572"/>
      <c r="AB42" s="572"/>
      <c r="AC42" s="572"/>
      <c r="AD42" s="572"/>
      <c r="AE42" s="572"/>
    </row>
    <row r="43" spans="1:31" ht="105">
      <c r="A43" s="412">
        <v>19</v>
      </c>
      <c r="B43" s="575" t="s">
        <v>1319</v>
      </c>
      <c r="C43" s="576" t="s">
        <v>1323</v>
      </c>
      <c r="D43" s="56" t="s">
        <v>1443</v>
      </c>
      <c r="E43" s="576" t="s">
        <v>1325</v>
      </c>
      <c r="F43" s="606" t="s">
        <v>1387</v>
      </c>
      <c r="G43" s="607" t="s">
        <v>1444</v>
      </c>
      <c r="H43" s="298" t="s">
        <v>1445</v>
      </c>
      <c r="I43" s="393"/>
      <c r="J43" s="393"/>
      <c r="K43" s="393"/>
      <c r="L43" s="393"/>
      <c r="M43" s="393"/>
      <c r="N43" s="393"/>
      <c r="O43" s="393"/>
      <c r="P43" s="298"/>
      <c r="Q43" s="393"/>
      <c r="R43" s="393"/>
      <c r="S43" s="393"/>
      <c r="T43" s="393"/>
      <c r="U43" s="393"/>
      <c r="V43" s="222" t="s">
        <v>1446</v>
      </c>
      <c r="W43" s="571"/>
      <c r="X43" s="571"/>
      <c r="Y43" s="608" t="s">
        <v>1447</v>
      </c>
      <c r="Z43" s="571"/>
      <c r="AA43" s="571"/>
      <c r="AB43" s="571"/>
      <c r="AC43" s="571"/>
      <c r="AD43" s="571"/>
      <c r="AE43" s="571"/>
    </row>
    <row r="44" spans="1:31" ht="106.5" customHeight="1">
      <c r="A44" s="412">
        <v>20</v>
      </c>
      <c r="B44" s="575" t="s">
        <v>1319</v>
      </c>
      <c r="C44" s="576" t="s">
        <v>1323</v>
      </c>
      <c r="D44" s="56" t="s">
        <v>1448</v>
      </c>
      <c r="E44" s="576" t="s">
        <v>1325</v>
      </c>
      <c r="F44" s="606" t="s">
        <v>1326</v>
      </c>
      <c r="G44" s="56" t="s">
        <v>1449</v>
      </c>
      <c r="H44" s="298" t="s">
        <v>1450</v>
      </c>
      <c r="I44" s="393"/>
      <c r="J44" s="393"/>
      <c r="K44" s="393"/>
      <c r="L44" s="393"/>
      <c r="M44" s="393"/>
      <c r="N44" s="393"/>
      <c r="O44" s="393"/>
      <c r="P44" s="298"/>
      <c r="Q44" s="393"/>
      <c r="R44" s="393"/>
      <c r="S44" s="393"/>
      <c r="T44" s="393"/>
      <c r="U44" s="393"/>
      <c r="V44" s="222" t="s">
        <v>1451</v>
      </c>
      <c r="W44" s="571"/>
      <c r="X44" s="571"/>
      <c r="Y44" s="608" t="s">
        <v>1452</v>
      </c>
      <c r="Z44" s="571"/>
      <c r="AA44" s="571"/>
      <c r="AB44" s="571"/>
      <c r="AC44" s="571"/>
      <c r="AD44" s="571"/>
      <c r="AE44" s="571"/>
    </row>
    <row r="45" spans="1:31" ht="105.75" thickBot="1">
      <c r="A45" s="412">
        <v>21</v>
      </c>
      <c r="B45" s="575" t="s">
        <v>1319</v>
      </c>
      <c r="C45" s="576" t="s">
        <v>1323</v>
      </c>
      <c r="D45" s="56" t="s">
        <v>1453</v>
      </c>
      <c r="E45" s="576" t="s">
        <v>1325</v>
      </c>
      <c r="F45" s="606" t="s">
        <v>1387</v>
      </c>
      <c r="G45" s="298" t="s">
        <v>1454</v>
      </c>
      <c r="H45" s="298" t="s">
        <v>1455</v>
      </c>
      <c r="I45" s="393"/>
      <c r="J45" s="393"/>
      <c r="K45" s="393"/>
      <c r="L45" s="393"/>
      <c r="M45" s="393"/>
      <c r="N45" s="393"/>
      <c r="O45" s="393"/>
      <c r="P45" s="56"/>
      <c r="Q45" s="393"/>
      <c r="R45" s="393"/>
      <c r="S45" s="393"/>
      <c r="T45" s="393"/>
      <c r="U45" s="393"/>
      <c r="V45" s="222" t="s">
        <v>1456</v>
      </c>
      <c r="W45" s="571"/>
      <c r="X45" s="571"/>
      <c r="Y45" s="609" t="s">
        <v>1457</v>
      </c>
      <c r="Z45" s="571"/>
      <c r="AA45" s="571"/>
      <c r="AB45" s="571"/>
      <c r="AC45" s="571"/>
      <c r="AD45" s="571"/>
      <c r="AE45" s="571"/>
    </row>
    <row r="46" spans="1:31" ht="118.5" customHeight="1" thickBot="1">
      <c r="A46" s="412">
        <v>22</v>
      </c>
      <c r="B46" s="575" t="s">
        <v>1319</v>
      </c>
      <c r="C46" s="576" t="s">
        <v>1323</v>
      </c>
      <c r="D46" s="57" t="s">
        <v>1458</v>
      </c>
      <c r="E46" s="576" t="s">
        <v>1325</v>
      </c>
      <c r="F46" s="606" t="s">
        <v>1387</v>
      </c>
      <c r="G46" s="610" t="s">
        <v>1459</v>
      </c>
      <c r="H46" s="607" t="s">
        <v>1460</v>
      </c>
      <c r="I46" s="413"/>
      <c r="J46" s="413"/>
      <c r="K46" s="413"/>
      <c r="L46" s="413"/>
      <c r="M46" s="413"/>
      <c r="N46" s="413"/>
      <c r="O46" s="413"/>
      <c r="P46" s="413"/>
      <c r="Q46" s="413"/>
      <c r="R46" s="393"/>
      <c r="S46" s="393"/>
      <c r="T46" s="393"/>
      <c r="U46" s="393"/>
      <c r="V46" s="222" t="s">
        <v>1461</v>
      </c>
      <c r="W46" s="571"/>
      <c r="X46" s="571"/>
      <c r="Y46" s="608" t="s">
        <v>1462</v>
      </c>
      <c r="Z46" s="571"/>
      <c r="AA46" s="571"/>
      <c r="AB46" s="571"/>
      <c r="AC46" s="571"/>
      <c r="AD46" s="571"/>
      <c r="AE46" s="571"/>
    </row>
    <row r="47" spans="1:31" ht="27" customHeight="1">
      <c r="A47" s="611"/>
      <c r="B47" s="612"/>
      <c r="C47" s="612"/>
      <c r="D47" s="612"/>
      <c r="E47" s="612"/>
      <c r="F47" s="612"/>
      <c r="G47" s="613" t="s">
        <v>1463</v>
      </c>
      <c r="H47" s="613" t="s">
        <v>1464</v>
      </c>
      <c r="I47" s="612"/>
      <c r="J47" s="612"/>
      <c r="K47" s="612"/>
      <c r="L47" s="612"/>
      <c r="M47" s="612"/>
      <c r="N47" s="612"/>
      <c r="O47" s="612"/>
      <c r="P47" s="612"/>
      <c r="Q47" s="612"/>
      <c r="R47" s="612"/>
      <c r="S47" s="612"/>
      <c r="T47" s="612"/>
      <c r="U47" s="612"/>
      <c r="V47" s="612"/>
      <c r="W47" s="614"/>
      <c r="X47" s="614"/>
      <c r="Y47" s="615" t="s">
        <v>1465</v>
      </c>
      <c r="Z47" s="571"/>
      <c r="AA47" s="571"/>
      <c r="AB47" s="571"/>
      <c r="AC47" s="571"/>
      <c r="AD47" s="571"/>
      <c r="AE47" s="571"/>
    </row>
    <row r="48" spans="1:31" ht="34.5" customHeight="1">
      <c r="A48" s="935" t="s">
        <v>1466</v>
      </c>
      <c r="B48" s="936"/>
      <c r="C48" s="936"/>
      <c r="D48" s="936"/>
      <c r="E48" s="936"/>
      <c r="F48" s="936"/>
      <c r="G48" s="939"/>
      <c r="H48" s="939"/>
      <c r="I48" s="939"/>
      <c r="J48" s="939"/>
      <c r="K48" s="939"/>
      <c r="L48" s="939"/>
      <c r="M48" s="939"/>
      <c r="N48" s="939"/>
      <c r="O48" s="939"/>
      <c r="P48" s="939"/>
      <c r="Q48" s="939"/>
      <c r="R48" s="936"/>
      <c r="S48" s="936"/>
      <c r="T48" s="936"/>
      <c r="U48" s="936"/>
      <c r="V48" s="937"/>
      <c r="W48" s="572"/>
      <c r="X48" s="572"/>
      <c r="Y48" s="572"/>
      <c r="Z48" s="572"/>
      <c r="AA48" s="572"/>
      <c r="AB48" s="572"/>
      <c r="AC48" s="572"/>
      <c r="AD48" s="572"/>
      <c r="AE48" s="572"/>
    </row>
    <row r="49" spans="1:32" s="571" customFormat="1" ht="133.5" customHeight="1">
      <c r="A49" s="412">
        <v>23</v>
      </c>
      <c r="B49" s="583" t="s">
        <v>1319</v>
      </c>
      <c r="C49" s="576" t="s">
        <v>1323</v>
      </c>
      <c r="D49" s="616" t="s">
        <v>1467</v>
      </c>
      <c r="E49" s="576" t="s">
        <v>1325</v>
      </c>
      <c r="F49" s="245" t="s">
        <v>1400</v>
      </c>
      <c r="G49" s="205" t="s">
        <v>1468</v>
      </c>
      <c r="H49" s="205" t="s">
        <v>1469</v>
      </c>
      <c r="I49" s="393"/>
      <c r="J49" s="393"/>
      <c r="K49" s="393"/>
      <c r="L49" s="393"/>
      <c r="M49" s="393"/>
      <c r="N49" s="393"/>
      <c r="O49" s="393"/>
      <c r="P49" s="393"/>
      <c r="Q49" s="393"/>
      <c r="R49" s="393"/>
      <c r="S49" s="393"/>
      <c r="T49" s="393"/>
      <c r="U49" s="393"/>
      <c r="V49" s="222" t="s">
        <v>1470</v>
      </c>
      <c r="AB49" s="608" t="s">
        <v>1471</v>
      </c>
    </row>
    <row r="50" spans="1:32" s="571" customFormat="1" ht="136.5" customHeight="1">
      <c r="A50" s="412">
        <v>24</v>
      </c>
      <c r="B50" s="583" t="s">
        <v>1319</v>
      </c>
      <c r="C50" s="576" t="s">
        <v>1323</v>
      </c>
      <c r="D50" s="56" t="s">
        <v>1472</v>
      </c>
      <c r="E50" s="576" t="s">
        <v>1325</v>
      </c>
      <c r="F50" s="245" t="s">
        <v>1400</v>
      </c>
      <c r="G50" s="298" t="s">
        <v>1473</v>
      </c>
      <c r="H50" s="298" t="s">
        <v>1474</v>
      </c>
      <c r="I50" s="393"/>
      <c r="J50" s="393"/>
      <c r="K50" s="393"/>
      <c r="L50" s="393"/>
      <c r="M50" s="393"/>
      <c r="N50" s="393"/>
      <c r="O50" s="393"/>
      <c r="P50" s="393"/>
      <c r="Q50" s="393"/>
      <c r="R50" s="393"/>
      <c r="S50" s="393"/>
      <c r="T50" s="393"/>
      <c r="U50" s="393"/>
      <c r="V50" s="222" t="s">
        <v>1475</v>
      </c>
      <c r="AB50" s="608" t="s">
        <v>1476</v>
      </c>
    </row>
    <row r="51" spans="1:32" ht="34.5" customHeight="1">
      <c r="A51" s="935" t="s">
        <v>1477</v>
      </c>
      <c r="B51" s="936"/>
      <c r="C51" s="936"/>
      <c r="D51" s="936"/>
      <c r="E51" s="936"/>
      <c r="F51" s="936"/>
      <c r="G51" s="936"/>
      <c r="H51" s="936"/>
      <c r="I51" s="936"/>
      <c r="J51" s="936"/>
      <c r="K51" s="936"/>
      <c r="L51" s="936"/>
      <c r="M51" s="936"/>
      <c r="N51" s="936"/>
      <c r="O51" s="936"/>
      <c r="P51" s="936"/>
      <c r="Q51" s="936"/>
      <c r="R51" s="936"/>
      <c r="S51" s="936"/>
      <c r="T51" s="936"/>
      <c r="U51" s="936"/>
      <c r="V51" s="936"/>
      <c r="W51" s="936"/>
      <c r="X51" s="936"/>
      <c r="Y51" s="936"/>
      <c r="Z51" s="936"/>
      <c r="AA51" s="936"/>
      <c r="AB51" s="936"/>
      <c r="AC51" s="936"/>
      <c r="AD51" s="936"/>
      <c r="AE51" s="936"/>
    </row>
    <row r="52" spans="1:32" s="571" customFormat="1" ht="133.5" customHeight="1">
      <c r="A52" s="445">
        <v>1</v>
      </c>
      <c r="B52" s="617" t="s">
        <v>1319</v>
      </c>
      <c r="C52" s="618" t="s">
        <v>1323</v>
      </c>
      <c r="D52" s="619" t="s">
        <v>1478</v>
      </c>
      <c r="E52" s="618" t="s">
        <v>1325</v>
      </c>
      <c r="F52" s="455" t="s">
        <v>1326</v>
      </c>
      <c r="G52" s="620">
        <f>I52-H52</f>
        <v>29366</v>
      </c>
      <c r="H52" s="621">
        <f>I52*0.95</f>
        <v>557954</v>
      </c>
      <c r="I52" s="622">
        <v>587320</v>
      </c>
      <c r="J52" s="454"/>
      <c r="K52" s="454"/>
      <c r="L52" s="454"/>
      <c r="M52" s="454"/>
      <c r="N52" s="454"/>
      <c r="O52" s="454"/>
      <c r="P52" s="454"/>
      <c r="Q52" s="454"/>
      <c r="R52" s="454"/>
      <c r="S52" s="454"/>
      <c r="T52" s="454"/>
      <c r="U52" s="454"/>
      <c r="V52" s="623" t="s">
        <v>1479</v>
      </c>
      <c r="W52" s="454"/>
      <c r="X52" s="454"/>
      <c r="Y52" s="454"/>
      <c r="Z52" s="454"/>
      <c r="AA52" s="454"/>
      <c r="AB52" s="624"/>
      <c r="AC52" s="454"/>
      <c r="AD52" s="454"/>
      <c r="AE52" s="622">
        <v>587320</v>
      </c>
    </row>
    <row r="53" spans="1:32" s="571" customFormat="1" ht="136.5" customHeight="1">
      <c r="A53" s="445">
        <v>2</v>
      </c>
      <c r="B53" s="617" t="s">
        <v>1319</v>
      </c>
      <c r="C53" s="618" t="s">
        <v>1323</v>
      </c>
      <c r="D53" s="625" t="s">
        <v>1480</v>
      </c>
      <c r="E53" s="618" t="s">
        <v>1325</v>
      </c>
      <c r="F53" s="455" t="s">
        <v>1326</v>
      </c>
      <c r="G53" s="620">
        <f t="shared" ref="G53:G58" si="0">I53-H53</f>
        <v>67321.449999999953</v>
      </c>
      <c r="H53" s="626">
        <f t="shared" ref="H53:H58" si="1">I53*0.95</f>
        <v>1279107.55</v>
      </c>
      <c r="I53" s="622">
        <v>1346429</v>
      </c>
      <c r="J53" s="454"/>
      <c r="K53" s="454"/>
      <c r="L53" s="454"/>
      <c r="M53" s="454"/>
      <c r="N53" s="454"/>
      <c r="O53" s="454"/>
      <c r="P53" s="454"/>
      <c r="Q53" s="454"/>
      <c r="R53" s="454"/>
      <c r="S53" s="454"/>
      <c r="T53" s="454"/>
      <c r="U53" s="454"/>
      <c r="V53" s="623" t="s">
        <v>1481</v>
      </c>
      <c r="W53" s="454"/>
      <c r="X53" s="454"/>
      <c r="Y53" s="454"/>
      <c r="Z53" s="454"/>
      <c r="AA53" s="454"/>
      <c r="AB53" s="624"/>
      <c r="AC53" s="454"/>
      <c r="AD53" s="454"/>
      <c r="AE53" s="622">
        <v>1346429</v>
      </c>
    </row>
    <row r="54" spans="1:32" ht="105">
      <c r="A54" s="445">
        <v>3</v>
      </c>
      <c r="B54" s="617" t="s">
        <v>1319</v>
      </c>
      <c r="C54" s="618" t="s">
        <v>1323</v>
      </c>
      <c r="D54" s="625" t="s">
        <v>1482</v>
      </c>
      <c r="E54" s="618" t="s">
        <v>1325</v>
      </c>
      <c r="F54" s="455" t="s">
        <v>1387</v>
      </c>
      <c r="G54" s="620">
        <f t="shared" si="0"/>
        <v>42618.100000000093</v>
      </c>
      <c r="H54" s="626">
        <f t="shared" si="1"/>
        <v>809743.89999999991</v>
      </c>
      <c r="I54" s="622">
        <v>852362</v>
      </c>
      <c r="J54" s="454"/>
      <c r="K54" s="454"/>
      <c r="L54" s="454"/>
      <c r="M54" s="454"/>
      <c r="N54" s="454"/>
      <c r="O54" s="454"/>
      <c r="P54" s="454"/>
      <c r="Q54" s="454"/>
      <c r="R54" s="454"/>
      <c r="S54" s="454"/>
      <c r="T54" s="454"/>
      <c r="U54" s="454"/>
      <c r="V54" s="623" t="s">
        <v>1483</v>
      </c>
      <c r="W54" s="454"/>
      <c r="X54" s="454"/>
      <c r="Y54" s="454"/>
      <c r="Z54" s="454"/>
      <c r="AA54" s="454"/>
      <c r="AB54" s="454"/>
      <c r="AC54" s="454"/>
      <c r="AD54" s="454"/>
      <c r="AE54" s="627">
        <v>852362</v>
      </c>
    </row>
    <row r="55" spans="1:32" ht="105">
      <c r="A55" s="445">
        <v>4</v>
      </c>
      <c r="B55" s="617" t="s">
        <v>1319</v>
      </c>
      <c r="C55" s="618" t="s">
        <v>1323</v>
      </c>
      <c r="D55" s="625" t="s">
        <v>1484</v>
      </c>
      <c r="E55" s="618" t="s">
        <v>1325</v>
      </c>
      <c r="F55" s="455" t="s">
        <v>1397</v>
      </c>
      <c r="G55" s="628">
        <f t="shared" si="0"/>
        <v>38402.25</v>
      </c>
      <c r="H55" s="626">
        <f t="shared" si="1"/>
        <v>729642.75</v>
      </c>
      <c r="I55" s="629">
        <v>768045</v>
      </c>
      <c r="J55" s="454"/>
      <c r="K55" s="454"/>
      <c r="L55" s="454"/>
      <c r="M55" s="454"/>
      <c r="N55" s="454"/>
      <c r="O55" s="454"/>
      <c r="P55" s="454"/>
      <c r="Q55" s="454"/>
      <c r="R55" s="454"/>
      <c r="S55" s="454"/>
      <c r="T55" s="454"/>
      <c r="U55" s="454"/>
      <c r="V55" s="623" t="s">
        <v>1485</v>
      </c>
      <c r="W55" s="454"/>
      <c r="X55" s="454"/>
      <c r="Y55" s="454"/>
      <c r="Z55" s="454"/>
      <c r="AA55" s="454"/>
      <c r="AB55" s="454"/>
      <c r="AC55" s="454"/>
      <c r="AD55" s="454"/>
      <c r="AE55" s="627">
        <v>768045</v>
      </c>
    </row>
    <row r="56" spans="1:32" ht="105">
      <c r="A56" s="445">
        <v>5</v>
      </c>
      <c r="B56" s="617" t="s">
        <v>1319</v>
      </c>
      <c r="C56" s="618" t="s">
        <v>1323</v>
      </c>
      <c r="D56" s="625" t="s">
        <v>1486</v>
      </c>
      <c r="E56" s="618" t="s">
        <v>1325</v>
      </c>
      <c r="F56" s="455" t="s">
        <v>1487</v>
      </c>
      <c r="G56" s="620">
        <f t="shared" si="0"/>
        <v>125949</v>
      </c>
      <c r="H56" s="630">
        <f t="shared" si="1"/>
        <v>2393031</v>
      </c>
      <c r="I56" s="622">
        <v>2518980</v>
      </c>
      <c r="J56" s="454"/>
      <c r="K56" s="454"/>
      <c r="L56" s="454"/>
      <c r="M56" s="454"/>
      <c r="N56" s="454"/>
      <c r="O56" s="454"/>
      <c r="P56" s="454"/>
      <c r="Q56" s="454"/>
      <c r="R56" s="454"/>
      <c r="S56" s="454"/>
      <c r="T56" s="454"/>
      <c r="U56" s="454"/>
      <c r="V56" s="623" t="s">
        <v>1488</v>
      </c>
      <c r="W56" s="454"/>
      <c r="X56" s="454"/>
      <c r="Y56" s="454"/>
      <c r="Z56" s="454"/>
      <c r="AA56" s="454"/>
      <c r="AB56" s="454"/>
      <c r="AC56" s="454"/>
      <c r="AD56" s="454"/>
      <c r="AE56" s="627">
        <v>2518980</v>
      </c>
    </row>
    <row r="57" spans="1:32" ht="105">
      <c r="A57" s="445">
        <v>6</v>
      </c>
      <c r="B57" s="617" t="s">
        <v>1319</v>
      </c>
      <c r="C57" s="618" t="s">
        <v>1323</v>
      </c>
      <c r="D57" s="625" t="s">
        <v>1489</v>
      </c>
      <c r="E57" s="618" t="s">
        <v>1325</v>
      </c>
      <c r="F57" s="455" t="s">
        <v>1490</v>
      </c>
      <c r="G57" s="620">
        <f t="shared" si="0"/>
        <v>114313.75</v>
      </c>
      <c r="H57" s="626">
        <f t="shared" si="1"/>
        <v>2171961.25</v>
      </c>
      <c r="I57" s="631">
        <v>2286275</v>
      </c>
      <c r="J57" s="454"/>
      <c r="K57" s="454"/>
      <c r="L57" s="454"/>
      <c r="M57" s="454"/>
      <c r="N57" s="454"/>
      <c r="O57" s="454"/>
      <c r="P57" s="454"/>
      <c r="Q57" s="454"/>
      <c r="R57" s="454"/>
      <c r="S57" s="454"/>
      <c r="T57" s="454"/>
      <c r="U57" s="454"/>
      <c r="V57" s="623" t="s">
        <v>1491</v>
      </c>
      <c r="W57" s="454"/>
      <c r="X57" s="454"/>
      <c r="Y57" s="454"/>
      <c r="Z57" s="454"/>
      <c r="AA57" s="454"/>
      <c r="AB57" s="454"/>
      <c r="AC57" s="454"/>
      <c r="AD57" s="454"/>
      <c r="AE57" s="627">
        <v>2286275</v>
      </c>
    </row>
    <row r="58" spans="1:32" ht="105">
      <c r="A58" s="445">
        <v>7</v>
      </c>
      <c r="B58" s="617" t="s">
        <v>1319</v>
      </c>
      <c r="C58" s="618" t="s">
        <v>1323</v>
      </c>
      <c r="D58" s="625" t="s">
        <v>1492</v>
      </c>
      <c r="E58" s="632" t="s">
        <v>1325</v>
      </c>
      <c r="F58" s="447" t="s">
        <v>1326</v>
      </c>
      <c r="G58" s="628">
        <f t="shared" si="0"/>
        <v>16134.950000000012</v>
      </c>
      <c r="H58" s="633">
        <f t="shared" si="1"/>
        <v>306564.05</v>
      </c>
      <c r="I58" s="634">
        <v>322699</v>
      </c>
      <c r="J58" s="635"/>
      <c r="K58" s="635"/>
      <c r="L58" s="635"/>
      <c r="M58" s="635"/>
      <c r="N58" s="635"/>
      <c r="O58" s="635"/>
      <c r="P58" s="635"/>
      <c r="Q58" s="635"/>
      <c r="R58" s="635"/>
      <c r="S58" s="635"/>
      <c r="T58" s="635"/>
      <c r="U58" s="635"/>
      <c r="V58" s="636" t="s">
        <v>1493</v>
      </c>
      <c r="W58" s="635"/>
      <c r="X58" s="635"/>
      <c r="Y58" s="635"/>
      <c r="Z58" s="635"/>
      <c r="AA58" s="635"/>
      <c r="AB58" s="635"/>
      <c r="AC58" s="635"/>
      <c r="AD58" s="635"/>
      <c r="AE58" s="637">
        <v>322699</v>
      </c>
    </row>
    <row r="59" spans="1:32" ht="28.5" customHeight="1">
      <c r="A59" s="410"/>
      <c r="B59" s="410"/>
      <c r="C59" s="410"/>
      <c r="D59" s="410"/>
      <c r="E59" s="410"/>
      <c r="F59" s="410"/>
      <c r="G59" s="458">
        <f>SUM(G52:G58)</f>
        <v>434105.50000000006</v>
      </c>
      <c r="H59" s="458">
        <f t="shared" ref="H59:I59" si="2">SUM(H52:H58)</f>
        <v>8248004.5</v>
      </c>
      <c r="I59" s="458">
        <f t="shared" si="2"/>
        <v>8682110</v>
      </c>
      <c r="J59" s="638"/>
      <c r="K59" s="638"/>
      <c r="L59" s="638"/>
      <c r="M59" s="638"/>
      <c r="N59" s="638"/>
      <c r="O59" s="638"/>
      <c r="P59" s="638"/>
      <c r="Q59" s="638"/>
      <c r="R59" s="638"/>
      <c r="S59" s="638"/>
      <c r="T59" s="638"/>
      <c r="U59" s="638"/>
      <c r="V59" s="638"/>
      <c r="W59" s="638"/>
      <c r="X59" s="638"/>
      <c r="Y59" s="638"/>
      <c r="Z59" s="638"/>
      <c r="AA59" s="638"/>
      <c r="AB59" s="638"/>
      <c r="AC59" s="638"/>
      <c r="AD59" s="638"/>
      <c r="AE59" s="458">
        <f>SUM(AE52:AE58)</f>
        <v>8682110</v>
      </c>
      <c r="AF59" s="571"/>
    </row>
    <row r="60" spans="1:32">
      <c r="A60"/>
      <c r="B60"/>
      <c r="C60"/>
      <c r="D60"/>
      <c r="E60"/>
      <c r="F60"/>
      <c r="G60"/>
      <c r="H60"/>
      <c r="I60"/>
      <c r="J60"/>
      <c r="K60"/>
      <c r="L60"/>
      <c r="M60"/>
      <c r="N60"/>
      <c r="O60"/>
      <c r="P60"/>
      <c r="Q60"/>
      <c r="R60"/>
      <c r="S60"/>
      <c r="T60"/>
      <c r="U60"/>
      <c r="V60"/>
    </row>
    <row r="61" spans="1:32">
      <c r="A61"/>
      <c r="B61"/>
      <c r="C61"/>
      <c r="D61"/>
      <c r="E61"/>
      <c r="F61"/>
      <c r="G61"/>
      <c r="H61"/>
      <c r="I61"/>
      <c r="J61"/>
      <c r="K61"/>
      <c r="L61"/>
      <c r="M61"/>
      <c r="N61"/>
      <c r="O61"/>
      <c r="P61"/>
      <c r="Q61"/>
      <c r="R61"/>
      <c r="S61"/>
      <c r="T61"/>
      <c r="U61"/>
      <c r="V61"/>
    </row>
    <row r="62" spans="1:32">
      <c r="A62"/>
      <c r="B62"/>
      <c r="C62"/>
      <c r="D62"/>
      <c r="E62"/>
      <c r="F62"/>
      <c r="G62"/>
      <c r="H62"/>
      <c r="I62"/>
      <c r="J62"/>
      <c r="K62"/>
      <c r="L62"/>
      <c r="M62"/>
      <c r="N62"/>
      <c r="O62"/>
      <c r="P62"/>
      <c r="Q62"/>
      <c r="R62"/>
      <c r="S62"/>
      <c r="T62"/>
      <c r="U62"/>
      <c r="V62"/>
    </row>
    <row r="63" spans="1:32">
      <c r="A63"/>
      <c r="B63"/>
      <c r="C63"/>
      <c r="D63"/>
      <c r="E63"/>
      <c r="F63"/>
      <c r="G63"/>
      <c r="H63"/>
      <c r="I63"/>
      <c r="J63"/>
      <c r="K63"/>
      <c r="L63"/>
      <c r="M63"/>
      <c r="N63"/>
      <c r="O63"/>
      <c r="P63"/>
      <c r="Q63"/>
      <c r="R63"/>
      <c r="S63"/>
      <c r="T63"/>
      <c r="U63"/>
      <c r="V63"/>
    </row>
    <row r="64" spans="1:32">
      <c r="A64"/>
      <c r="B64"/>
      <c r="C64"/>
      <c r="D64"/>
      <c r="E64"/>
      <c r="F64"/>
      <c r="G64"/>
      <c r="H64"/>
      <c r="I64"/>
      <c r="J64"/>
      <c r="K64"/>
      <c r="L64"/>
      <c r="M64"/>
      <c r="N64"/>
      <c r="O64"/>
      <c r="P64"/>
      <c r="Q64"/>
      <c r="R64"/>
      <c r="S64"/>
      <c r="T64"/>
      <c r="U64"/>
      <c r="V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sheetData>
  <mergeCells count="27">
    <mergeCell ref="A10:V10"/>
    <mergeCell ref="A22:V22"/>
    <mergeCell ref="A42:V42"/>
    <mergeCell ref="A48:V48"/>
    <mergeCell ref="A51:AE51"/>
    <mergeCell ref="AC3:AE4"/>
    <mergeCell ref="G4:G5"/>
    <mergeCell ref="H4:H5"/>
    <mergeCell ref="I4:I5"/>
    <mergeCell ref="J4:J5"/>
    <mergeCell ref="W3:Y4"/>
    <mergeCell ref="Z3:AB4"/>
    <mergeCell ref="A7:V7"/>
    <mergeCell ref="Q3:S4"/>
    <mergeCell ref="T3:T5"/>
    <mergeCell ref="U3:U5"/>
    <mergeCell ref="V3:V5"/>
    <mergeCell ref="A1:V2"/>
    <mergeCell ref="A3:A5"/>
    <mergeCell ref="B3:B5"/>
    <mergeCell ref="C3:C5"/>
    <mergeCell ref="D3:D5"/>
    <mergeCell ref="E3:E5"/>
    <mergeCell ref="F3:F5"/>
    <mergeCell ref="G3:J3"/>
    <mergeCell ref="K3:M4"/>
    <mergeCell ref="N3:P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2"/>
  <sheetViews>
    <sheetView topLeftCell="A59" workbookViewId="0">
      <selection activeCell="C59" sqref="C59"/>
    </sheetView>
  </sheetViews>
  <sheetFormatPr defaultColWidth="8.85546875" defaultRowHeight="15"/>
  <cols>
    <col min="1" max="1" width="8.5703125" style="729" customWidth="1"/>
    <col min="2" max="2" width="19" style="639" customWidth="1"/>
    <col min="3" max="3" width="41.140625" style="639" customWidth="1"/>
    <col min="4" max="4" width="52.5703125" style="639" customWidth="1"/>
    <col min="5" max="5" width="45.28515625" style="730" customWidth="1"/>
    <col min="6" max="6" width="19" style="639" customWidth="1"/>
    <col min="7" max="7" width="22.140625" style="639" customWidth="1"/>
    <col min="8" max="8" width="19" style="639" customWidth="1"/>
    <col min="9" max="9" width="42.7109375" style="639" customWidth="1"/>
    <col min="10" max="10" width="15.5703125" style="639" customWidth="1"/>
    <col min="11" max="12" width="15.5703125" style="731" customWidth="1"/>
    <col min="13" max="13" width="24.140625" style="731" customWidth="1"/>
    <col min="14" max="14" width="21" style="639" customWidth="1"/>
    <col min="15" max="15" width="10.85546875" style="639" customWidth="1"/>
    <col min="16" max="16" width="44.5703125" style="639" customWidth="1"/>
    <col min="17" max="16384" width="8.85546875" style="639"/>
  </cols>
  <sheetData>
    <row r="1" spans="1:16">
      <c r="A1" s="940" t="s">
        <v>0</v>
      </c>
      <c r="B1" s="940"/>
      <c r="C1" s="940"/>
      <c r="D1" s="940"/>
      <c r="E1" s="940"/>
      <c r="F1" s="940"/>
      <c r="G1" s="940"/>
      <c r="H1" s="940"/>
      <c r="I1" s="940"/>
      <c r="J1" s="940"/>
      <c r="K1" s="940"/>
      <c r="L1" s="940"/>
      <c r="M1" s="940"/>
      <c r="N1" s="940"/>
      <c r="O1" s="940"/>
      <c r="P1" s="940"/>
    </row>
    <row r="2" spans="1:16">
      <c r="A2" s="941" t="s">
        <v>1</v>
      </c>
      <c r="B2" s="944" t="s">
        <v>2</v>
      </c>
      <c r="C2" s="944" t="s">
        <v>3</v>
      </c>
      <c r="D2" s="944" t="s">
        <v>4</v>
      </c>
      <c r="E2" s="944" t="s">
        <v>5</v>
      </c>
      <c r="F2" s="944" t="s">
        <v>6</v>
      </c>
      <c r="G2" s="947" t="s">
        <v>7</v>
      </c>
      <c r="H2" s="948"/>
      <c r="I2" s="948"/>
      <c r="J2" s="949"/>
      <c r="K2" s="950" t="s">
        <v>1494</v>
      </c>
      <c r="L2" s="951"/>
      <c r="M2" s="952"/>
      <c r="N2" s="956" t="s">
        <v>13</v>
      </c>
      <c r="O2" s="944" t="s">
        <v>14</v>
      </c>
      <c r="P2" s="944" t="s">
        <v>15</v>
      </c>
    </row>
    <row r="3" spans="1:16">
      <c r="A3" s="942"/>
      <c r="B3" s="945"/>
      <c r="C3" s="945"/>
      <c r="D3" s="945"/>
      <c r="E3" s="945"/>
      <c r="F3" s="945"/>
      <c r="G3" s="961" t="s">
        <v>16</v>
      </c>
      <c r="H3" s="961" t="s">
        <v>17</v>
      </c>
      <c r="I3" s="961" t="s">
        <v>19</v>
      </c>
      <c r="J3" s="961" t="s">
        <v>20</v>
      </c>
      <c r="K3" s="953"/>
      <c r="L3" s="954"/>
      <c r="M3" s="955"/>
      <c r="N3" s="957"/>
      <c r="O3" s="945"/>
      <c r="P3" s="945"/>
    </row>
    <row r="4" spans="1:16" ht="46.5">
      <c r="A4" s="943"/>
      <c r="B4" s="946"/>
      <c r="C4" s="946"/>
      <c r="D4" s="946"/>
      <c r="E4" s="946"/>
      <c r="F4" s="946"/>
      <c r="G4" s="962"/>
      <c r="H4" s="962"/>
      <c r="I4" s="962"/>
      <c r="J4" s="962"/>
      <c r="K4" s="640" t="s">
        <v>26</v>
      </c>
      <c r="L4" s="640" t="s">
        <v>27</v>
      </c>
      <c r="M4" s="640" t="s">
        <v>28</v>
      </c>
      <c r="N4" s="958"/>
      <c r="O4" s="946"/>
      <c r="P4" s="946"/>
    </row>
    <row r="5" spans="1:16">
      <c r="A5" s="641"/>
      <c r="B5" s="641">
        <v>1</v>
      </c>
      <c r="C5" s="641">
        <v>2</v>
      </c>
      <c r="D5" s="641">
        <v>3</v>
      </c>
      <c r="E5" s="641">
        <v>4</v>
      </c>
      <c r="F5" s="641">
        <v>5</v>
      </c>
      <c r="G5" s="641">
        <v>6.1</v>
      </c>
      <c r="H5" s="641">
        <v>6.2</v>
      </c>
      <c r="I5" s="641">
        <v>6.3</v>
      </c>
      <c r="J5" s="641">
        <v>6.4</v>
      </c>
      <c r="K5" s="642"/>
      <c r="L5" s="642"/>
      <c r="M5" s="642"/>
      <c r="N5" s="641">
        <v>8</v>
      </c>
      <c r="O5" s="641">
        <v>9</v>
      </c>
      <c r="P5" s="641">
        <v>10</v>
      </c>
    </row>
    <row r="6" spans="1:16" ht="18">
      <c r="A6" s="959" t="s">
        <v>1495</v>
      </c>
      <c r="B6" s="959"/>
      <c r="C6" s="959"/>
      <c r="D6" s="959"/>
      <c r="E6" s="959"/>
      <c r="F6" s="959"/>
      <c r="G6" s="959"/>
      <c r="H6" s="959"/>
      <c r="I6" s="959"/>
      <c r="J6" s="959"/>
      <c r="K6" s="959"/>
      <c r="L6" s="959"/>
      <c r="M6" s="959"/>
      <c r="N6" s="959"/>
      <c r="O6" s="959"/>
      <c r="P6" s="960"/>
    </row>
    <row r="7" spans="1:16" ht="90" customHeight="1">
      <c r="A7" s="643">
        <v>1</v>
      </c>
      <c r="B7" s="644" t="s">
        <v>183</v>
      </c>
      <c r="C7" s="645" t="s">
        <v>1496</v>
      </c>
      <c r="D7" s="644" t="s">
        <v>1497</v>
      </c>
      <c r="E7" s="646" t="s">
        <v>1498</v>
      </c>
      <c r="F7" s="647" t="s">
        <v>1499</v>
      </c>
      <c r="G7" s="648">
        <f>1176530*0.95</f>
        <v>1117703.5</v>
      </c>
      <c r="H7" s="648">
        <f>1176530-G7</f>
        <v>58826.5</v>
      </c>
      <c r="I7" s="649"/>
      <c r="J7" s="650"/>
      <c r="K7" s="651"/>
      <c r="L7" s="651"/>
      <c r="M7" s="651">
        <f>G7+H7</f>
        <v>1176530</v>
      </c>
      <c r="N7" s="644" t="s">
        <v>1499</v>
      </c>
      <c r="O7" s="652"/>
      <c r="P7" s="653" t="s">
        <v>1500</v>
      </c>
    </row>
    <row r="8" spans="1:16" ht="96" customHeight="1">
      <c r="A8" s="643">
        <v>2</v>
      </c>
      <c r="B8" s="644" t="s">
        <v>183</v>
      </c>
      <c r="C8" s="645" t="s">
        <v>1496</v>
      </c>
      <c r="D8" s="654" t="s">
        <v>1501</v>
      </c>
      <c r="E8" s="646" t="s">
        <v>1498</v>
      </c>
      <c r="F8" s="647" t="s">
        <v>1499</v>
      </c>
      <c r="G8" s="648">
        <f>583819*0.95</f>
        <v>554628.04999999993</v>
      </c>
      <c r="H8" s="648">
        <f>583819-G8</f>
        <v>29190.95000000007</v>
      </c>
      <c r="I8" s="649"/>
      <c r="J8" s="650"/>
      <c r="K8" s="651"/>
      <c r="L8" s="651"/>
      <c r="M8" s="651">
        <f>G8+H8</f>
        <v>583819</v>
      </c>
      <c r="N8" s="644" t="s">
        <v>1499</v>
      </c>
      <c r="O8" s="652"/>
      <c r="P8" s="653" t="s">
        <v>1502</v>
      </c>
    </row>
    <row r="9" spans="1:16" ht="89.25" customHeight="1">
      <c r="A9" s="643">
        <v>3</v>
      </c>
      <c r="B9" s="644" t="s">
        <v>183</v>
      </c>
      <c r="C9" s="645" t="s">
        <v>1496</v>
      </c>
      <c r="D9" s="654" t="s">
        <v>1503</v>
      </c>
      <c r="E9" s="646" t="s">
        <v>1498</v>
      </c>
      <c r="F9" s="647" t="s">
        <v>1499</v>
      </c>
      <c r="G9" s="648">
        <v>138009</v>
      </c>
      <c r="H9" s="648">
        <v>7263</v>
      </c>
      <c r="I9" s="649"/>
      <c r="J9" s="650"/>
      <c r="K9" s="651"/>
      <c r="L9" s="651"/>
      <c r="M9" s="651">
        <f>G9+H9</f>
        <v>145272</v>
      </c>
      <c r="N9" s="644" t="s">
        <v>1499</v>
      </c>
      <c r="O9" s="652"/>
      <c r="P9" s="653" t="s">
        <v>1504</v>
      </c>
    </row>
    <row r="10" spans="1:16" ht="118.5" customHeight="1">
      <c r="A10" s="643">
        <v>4</v>
      </c>
      <c r="B10" s="644" t="s">
        <v>183</v>
      </c>
      <c r="C10" s="645" t="s">
        <v>1496</v>
      </c>
      <c r="D10" s="644" t="s">
        <v>1505</v>
      </c>
      <c r="E10" s="646" t="s">
        <v>1506</v>
      </c>
      <c r="F10" s="647" t="s">
        <v>1499</v>
      </c>
      <c r="G10" s="648">
        <v>950000</v>
      </c>
      <c r="H10" s="648">
        <v>50000</v>
      </c>
      <c r="I10" s="655"/>
      <c r="J10" s="656"/>
      <c r="K10" s="657"/>
      <c r="L10" s="657"/>
      <c r="M10" s="651">
        <f t="shared" ref="M10" si="0">G10+H10</f>
        <v>1000000</v>
      </c>
      <c r="N10" s="644" t="s">
        <v>1499</v>
      </c>
      <c r="O10" s="652"/>
      <c r="P10" s="653" t="s">
        <v>1507</v>
      </c>
    </row>
    <row r="11" spans="1:16" ht="40.5" customHeight="1">
      <c r="A11" s="658"/>
      <c r="B11" s="659"/>
      <c r="C11" s="660"/>
      <c r="D11" s="659"/>
      <c r="E11" s="661"/>
      <c r="F11" s="662"/>
      <c r="G11" s="663">
        <f>SUM(G7:G10)</f>
        <v>2760340.55</v>
      </c>
      <c r="H11" s="663">
        <f>SUM(H7:H10)</f>
        <v>145280.45000000007</v>
      </c>
      <c r="I11" s="664"/>
      <c r="J11" s="665"/>
      <c r="K11" s="666"/>
      <c r="L11" s="666"/>
      <c r="M11" s="667"/>
      <c r="N11" s="659"/>
      <c r="O11" s="668"/>
      <c r="P11" s="669"/>
    </row>
    <row r="12" spans="1:16" ht="99.75" customHeight="1">
      <c r="A12" s="670">
        <v>1</v>
      </c>
      <c r="B12" s="671" t="s">
        <v>183</v>
      </c>
      <c r="C12" s="645" t="s">
        <v>1496</v>
      </c>
      <c r="D12" s="671" t="s">
        <v>1508</v>
      </c>
      <c r="E12" s="672" t="s">
        <v>1509</v>
      </c>
      <c r="F12" s="671" t="s">
        <v>1499</v>
      </c>
      <c r="G12" s="673">
        <f>M12*0.95</f>
        <v>3800000</v>
      </c>
      <c r="H12" s="673">
        <f>M12-G12</f>
        <v>200000</v>
      </c>
      <c r="I12" s="674"/>
      <c r="J12" s="675"/>
      <c r="K12" s="676"/>
      <c r="L12" s="676"/>
      <c r="M12" s="676">
        <v>4000000</v>
      </c>
      <c r="N12" s="671" t="s">
        <v>1499</v>
      </c>
      <c r="O12" s="677"/>
      <c r="P12" s="678" t="s">
        <v>1510</v>
      </c>
    </row>
    <row r="13" spans="1:16" ht="106.5" customHeight="1">
      <c r="A13" s="643">
        <v>2</v>
      </c>
      <c r="B13" s="644" t="s">
        <v>183</v>
      </c>
      <c r="C13" s="679" t="s">
        <v>1496</v>
      </c>
      <c r="D13" s="219" t="s">
        <v>1511</v>
      </c>
      <c r="E13" s="646" t="s">
        <v>1498</v>
      </c>
      <c r="F13" s="644" t="s">
        <v>1499</v>
      </c>
      <c r="G13" s="648">
        <f>M13*0.95</f>
        <v>1717433.9019999998</v>
      </c>
      <c r="H13" s="648">
        <f>M13-G13</f>
        <v>90391.258000000147</v>
      </c>
      <c r="I13" s="680"/>
      <c r="J13" s="650"/>
      <c r="K13" s="651"/>
      <c r="L13" s="651"/>
      <c r="M13" s="681">
        <v>1807825.16</v>
      </c>
      <c r="N13" s="644" t="s">
        <v>1499</v>
      </c>
      <c r="O13" s="652"/>
      <c r="P13" s="653" t="s">
        <v>1512</v>
      </c>
    </row>
    <row r="14" spans="1:16" ht="99" customHeight="1">
      <c r="A14" s="643">
        <v>3</v>
      </c>
      <c r="B14" s="644" t="s">
        <v>183</v>
      </c>
      <c r="C14" s="679" t="s">
        <v>1496</v>
      </c>
      <c r="D14" s="219" t="s">
        <v>1513</v>
      </c>
      <c r="E14" s="646" t="s">
        <v>1498</v>
      </c>
      <c r="F14" s="644" t="s">
        <v>1499</v>
      </c>
      <c r="G14" s="648">
        <f>M14*0.95</f>
        <v>2178047.6434999998</v>
      </c>
      <c r="H14" s="648">
        <f>M14-G14</f>
        <v>114634.08650000021</v>
      </c>
      <c r="I14" s="680"/>
      <c r="J14" s="656"/>
      <c r="K14" s="657"/>
      <c r="L14" s="657"/>
      <c r="M14" s="681">
        <v>2292681.73</v>
      </c>
      <c r="N14" s="644" t="s">
        <v>1499</v>
      </c>
      <c r="O14" s="652"/>
      <c r="P14" s="653" t="s">
        <v>1512</v>
      </c>
    </row>
    <row r="15" spans="1:16" ht="99" customHeight="1">
      <c r="A15" s="670">
        <v>4</v>
      </c>
      <c r="B15" s="644" t="s">
        <v>183</v>
      </c>
      <c r="C15" s="679" t="s">
        <v>1496</v>
      </c>
      <c r="D15" s="219" t="s">
        <v>1514</v>
      </c>
      <c r="E15" s="646" t="s">
        <v>1498</v>
      </c>
      <c r="F15" s="644" t="s">
        <v>1499</v>
      </c>
      <c r="G15" s="648">
        <f t="shared" ref="G15:G44" si="1">M15*0.95</f>
        <v>235382.19349999999</v>
      </c>
      <c r="H15" s="648">
        <f t="shared" ref="H15:H44" si="2">M15-G15</f>
        <v>12388.536500000017</v>
      </c>
      <c r="I15" s="219"/>
      <c r="J15" s="656"/>
      <c r="K15" s="657"/>
      <c r="L15" s="657"/>
      <c r="M15" s="681">
        <v>247770.73</v>
      </c>
      <c r="N15" s="644" t="s">
        <v>1499</v>
      </c>
      <c r="O15" s="652"/>
      <c r="P15" s="653" t="s">
        <v>1512</v>
      </c>
    </row>
    <row r="16" spans="1:16" ht="99" customHeight="1">
      <c r="A16" s="643">
        <v>5</v>
      </c>
      <c r="B16" s="644" t="s">
        <v>183</v>
      </c>
      <c r="C16" s="679" t="s">
        <v>1496</v>
      </c>
      <c r="D16" s="682" t="s">
        <v>1515</v>
      </c>
      <c r="E16" s="646" t="s">
        <v>1498</v>
      </c>
      <c r="F16" s="644" t="s">
        <v>1499</v>
      </c>
      <c r="G16" s="648">
        <f t="shared" si="1"/>
        <v>1527979.392</v>
      </c>
      <c r="H16" s="648">
        <f t="shared" si="2"/>
        <v>80419.96800000011</v>
      </c>
      <c r="I16" s="219"/>
      <c r="J16" s="656"/>
      <c r="K16" s="657"/>
      <c r="L16" s="657"/>
      <c r="M16" s="681">
        <v>1608399.36</v>
      </c>
      <c r="N16" s="644" t="s">
        <v>1499</v>
      </c>
      <c r="O16" s="652"/>
      <c r="P16" s="653" t="s">
        <v>1512</v>
      </c>
    </row>
    <row r="17" spans="1:16" ht="99" customHeight="1">
      <c r="A17" s="643">
        <v>6</v>
      </c>
      <c r="B17" s="644" t="s">
        <v>183</v>
      </c>
      <c r="C17" s="679" t="s">
        <v>1496</v>
      </c>
      <c r="D17" s="682" t="s">
        <v>1516</v>
      </c>
      <c r="E17" s="646" t="s">
        <v>1498</v>
      </c>
      <c r="F17" s="644" t="s">
        <v>1499</v>
      </c>
      <c r="G17" s="648">
        <f t="shared" si="1"/>
        <v>563791.38899999997</v>
      </c>
      <c r="H17" s="648">
        <f t="shared" si="2"/>
        <v>29673.231000000029</v>
      </c>
      <c r="I17" s="219"/>
      <c r="J17" s="656"/>
      <c r="K17" s="657"/>
      <c r="L17" s="657"/>
      <c r="M17" s="681">
        <v>593464.62</v>
      </c>
      <c r="N17" s="644" t="s">
        <v>1499</v>
      </c>
      <c r="O17" s="652"/>
      <c r="P17" s="653" t="s">
        <v>1512</v>
      </c>
    </row>
    <row r="18" spans="1:16" ht="99" customHeight="1">
      <c r="A18" s="670">
        <v>7</v>
      </c>
      <c r="B18" s="644" t="s">
        <v>183</v>
      </c>
      <c r="C18" s="679" t="s">
        <v>1496</v>
      </c>
      <c r="D18" s="219" t="s">
        <v>1517</v>
      </c>
      <c r="E18" s="646" t="s">
        <v>1498</v>
      </c>
      <c r="F18" s="644" t="s">
        <v>1499</v>
      </c>
      <c r="G18" s="648">
        <f t="shared" si="1"/>
        <v>3171878.5630000001</v>
      </c>
      <c r="H18" s="648">
        <f t="shared" si="2"/>
        <v>166940.97699999996</v>
      </c>
      <c r="I18" s="219"/>
      <c r="J18" s="656"/>
      <c r="K18" s="657"/>
      <c r="L18" s="657"/>
      <c r="M18" s="681">
        <v>3338819.54</v>
      </c>
      <c r="N18" s="644" t="s">
        <v>1499</v>
      </c>
      <c r="O18" s="652"/>
      <c r="P18" s="653" t="s">
        <v>1512</v>
      </c>
    </row>
    <row r="19" spans="1:16" ht="99" customHeight="1">
      <c r="A19" s="643">
        <v>8</v>
      </c>
      <c r="B19" s="644" t="s">
        <v>183</v>
      </c>
      <c r="C19" s="679" t="s">
        <v>1496</v>
      </c>
      <c r="D19" s="219" t="s">
        <v>1518</v>
      </c>
      <c r="E19" s="646" t="s">
        <v>1498</v>
      </c>
      <c r="F19" s="644" t="s">
        <v>1499</v>
      </c>
      <c r="G19" s="648">
        <f t="shared" si="1"/>
        <v>1117703.7375</v>
      </c>
      <c r="H19" s="648">
        <f t="shared" si="2"/>
        <v>58826.512499999953</v>
      </c>
      <c r="I19" s="680"/>
      <c r="J19" s="656"/>
      <c r="K19" s="657"/>
      <c r="L19" s="657"/>
      <c r="M19" s="681">
        <v>1176530.25</v>
      </c>
      <c r="N19" s="644" t="s">
        <v>1499</v>
      </c>
      <c r="O19" s="652"/>
      <c r="P19" s="653" t="s">
        <v>1512</v>
      </c>
    </row>
    <row r="20" spans="1:16" ht="99" customHeight="1">
      <c r="A20" s="643">
        <v>9</v>
      </c>
      <c r="B20" s="644" t="s">
        <v>183</v>
      </c>
      <c r="C20" s="679" t="s">
        <v>1496</v>
      </c>
      <c r="D20" s="682" t="s">
        <v>1519</v>
      </c>
      <c r="E20" s="646" t="s">
        <v>1498</v>
      </c>
      <c r="F20" s="644" t="s">
        <v>1499</v>
      </c>
      <c r="G20" s="648">
        <f t="shared" si="1"/>
        <v>312411.10049999994</v>
      </c>
      <c r="H20" s="648">
        <f t="shared" si="2"/>
        <v>16442.689500000037</v>
      </c>
      <c r="I20" s="219"/>
      <c r="J20" s="656"/>
      <c r="K20" s="657"/>
      <c r="L20" s="657"/>
      <c r="M20" s="681">
        <v>328853.78999999998</v>
      </c>
      <c r="N20" s="644" t="s">
        <v>1499</v>
      </c>
      <c r="O20" s="652"/>
      <c r="P20" s="653" t="s">
        <v>1512</v>
      </c>
    </row>
    <row r="21" spans="1:16" ht="99" customHeight="1">
      <c r="A21" s="670">
        <v>10</v>
      </c>
      <c r="B21" s="644" t="s">
        <v>183</v>
      </c>
      <c r="C21" s="679" t="s">
        <v>1496</v>
      </c>
      <c r="D21" s="219" t="s">
        <v>1520</v>
      </c>
      <c r="E21" s="646" t="s">
        <v>1498</v>
      </c>
      <c r="F21" s="644" t="s">
        <v>1499</v>
      </c>
      <c r="G21" s="648">
        <f t="shared" si="1"/>
        <v>240739.49049999999</v>
      </c>
      <c r="H21" s="648">
        <f t="shared" si="2"/>
        <v>12670.499500000005</v>
      </c>
      <c r="I21" s="219"/>
      <c r="J21" s="656"/>
      <c r="K21" s="657"/>
      <c r="L21" s="657"/>
      <c r="M21" s="681">
        <v>253409.99</v>
      </c>
      <c r="N21" s="644" t="s">
        <v>1499</v>
      </c>
      <c r="O21" s="652"/>
      <c r="P21" s="653" t="s">
        <v>1512</v>
      </c>
    </row>
    <row r="22" spans="1:16" ht="99" customHeight="1">
      <c r="A22" s="643">
        <v>11</v>
      </c>
      <c r="B22" s="644" t="s">
        <v>183</v>
      </c>
      <c r="C22" s="679" t="s">
        <v>1496</v>
      </c>
      <c r="D22" s="683" t="s">
        <v>1521</v>
      </c>
      <c r="E22" s="646" t="s">
        <v>1498</v>
      </c>
      <c r="F22" s="644" t="s">
        <v>1499</v>
      </c>
      <c r="G22" s="648">
        <f t="shared" si="1"/>
        <v>568907.93699999992</v>
      </c>
      <c r="H22" s="648">
        <f t="shared" si="2"/>
        <v>29942.523000000045</v>
      </c>
      <c r="I22" s="680"/>
      <c r="J22" s="656"/>
      <c r="K22" s="657"/>
      <c r="L22" s="657"/>
      <c r="M22" s="681">
        <v>598850.46</v>
      </c>
      <c r="N22" s="644" t="s">
        <v>1499</v>
      </c>
      <c r="O22" s="652"/>
      <c r="P22" s="653" t="s">
        <v>1512</v>
      </c>
    </row>
    <row r="23" spans="1:16" ht="99" customHeight="1">
      <c r="A23" s="643">
        <v>12</v>
      </c>
      <c r="B23" s="644" t="s">
        <v>183</v>
      </c>
      <c r="C23" s="679" t="s">
        <v>1496</v>
      </c>
      <c r="D23" s="683" t="s">
        <v>1522</v>
      </c>
      <c r="E23" s="646" t="s">
        <v>1498</v>
      </c>
      <c r="F23" s="644" t="s">
        <v>1499</v>
      </c>
      <c r="G23" s="648">
        <f t="shared" si="1"/>
        <v>306337.57949999999</v>
      </c>
      <c r="H23" s="648">
        <f t="shared" si="2"/>
        <v>16123.030499999993</v>
      </c>
      <c r="I23" s="680"/>
      <c r="J23" s="656"/>
      <c r="K23" s="657"/>
      <c r="L23" s="657"/>
      <c r="M23" s="681">
        <v>322460.61</v>
      </c>
      <c r="N23" s="644" t="s">
        <v>1499</v>
      </c>
      <c r="O23" s="652"/>
      <c r="P23" s="653" t="s">
        <v>1512</v>
      </c>
    </row>
    <row r="24" spans="1:16" ht="99" customHeight="1">
      <c r="A24" s="670">
        <v>13</v>
      </c>
      <c r="B24" s="644" t="s">
        <v>183</v>
      </c>
      <c r="C24" s="679" t="s">
        <v>1496</v>
      </c>
      <c r="D24" s="683" t="s">
        <v>1523</v>
      </c>
      <c r="E24" s="646" t="s">
        <v>1498</v>
      </c>
      <c r="F24" s="644" t="s">
        <v>1499</v>
      </c>
      <c r="G24" s="648">
        <f t="shared" si="1"/>
        <v>363498.39549999998</v>
      </c>
      <c r="H24" s="648">
        <f t="shared" si="2"/>
        <v>19131.49450000003</v>
      </c>
      <c r="I24" s="680"/>
      <c r="J24" s="656"/>
      <c r="K24" s="657"/>
      <c r="L24" s="657"/>
      <c r="M24" s="681">
        <v>382629.89</v>
      </c>
      <c r="N24" s="644" t="s">
        <v>1499</v>
      </c>
      <c r="O24" s="652"/>
      <c r="P24" s="653" t="s">
        <v>1512</v>
      </c>
    </row>
    <row r="25" spans="1:16" ht="99" customHeight="1">
      <c r="A25" s="643">
        <v>14</v>
      </c>
      <c r="B25" s="644" t="s">
        <v>183</v>
      </c>
      <c r="C25" s="679" t="s">
        <v>1496</v>
      </c>
      <c r="D25" s="683" t="s">
        <v>1524</v>
      </c>
      <c r="E25" s="646" t="s">
        <v>1498</v>
      </c>
      <c r="F25" s="644" t="s">
        <v>1499</v>
      </c>
      <c r="G25" s="648">
        <f t="shared" si="1"/>
        <v>235196.80099999998</v>
      </c>
      <c r="H25" s="648">
        <f t="shared" si="2"/>
        <v>12378.77900000001</v>
      </c>
      <c r="I25" s="680"/>
      <c r="J25" s="656"/>
      <c r="K25" s="657"/>
      <c r="L25" s="657"/>
      <c r="M25" s="681">
        <v>247575.58</v>
      </c>
      <c r="N25" s="644" t="s">
        <v>1499</v>
      </c>
      <c r="O25" s="652"/>
      <c r="P25" s="653" t="s">
        <v>1512</v>
      </c>
    </row>
    <row r="26" spans="1:16" ht="99" customHeight="1">
      <c r="A26" s="643">
        <v>15</v>
      </c>
      <c r="B26" s="644" t="s">
        <v>183</v>
      </c>
      <c r="C26" s="679" t="s">
        <v>1496</v>
      </c>
      <c r="D26" s="683" t="s">
        <v>1525</v>
      </c>
      <c r="E26" s="646" t="s">
        <v>1498</v>
      </c>
      <c r="F26" s="644" t="s">
        <v>1499</v>
      </c>
      <c r="G26" s="648">
        <f t="shared" si="1"/>
        <v>208137.94149999999</v>
      </c>
      <c r="H26" s="648">
        <f t="shared" si="2"/>
        <v>10954.628500000021</v>
      </c>
      <c r="I26" s="680"/>
      <c r="J26" s="656"/>
      <c r="K26" s="657"/>
      <c r="L26" s="657"/>
      <c r="M26" s="681">
        <v>219092.57</v>
      </c>
      <c r="N26" s="644" t="s">
        <v>1499</v>
      </c>
      <c r="O26" s="652"/>
      <c r="P26" s="653" t="s">
        <v>1512</v>
      </c>
    </row>
    <row r="27" spans="1:16" ht="99" customHeight="1">
      <c r="A27" s="670">
        <v>16</v>
      </c>
      <c r="B27" s="644" t="s">
        <v>183</v>
      </c>
      <c r="C27" s="679" t="s">
        <v>1496</v>
      </c>
      <c r="D27" s="683" t="s">
        <v>1526</v>
      </c>
      <c r="E27" s="646" t="s">
        <v>1498</v>
      </c>
      <c r="F27" s="644" t="s">
        <v>1499</v>
      </c>
      <c r="G27" s="648">
        <f t="shared" si="1"/>
        <v>270609.92249999999</v>
      </c>
      <c r="H27" s="648">
        <f t="shared" si="2"/>
        <v>14242.627500000002</v>
      </c>
      <c r="I27" s="680"/>
      <c r="J27" s="656"/>
      <c r="K27" s="657"/>
      <c r="L27" s="657"/>
      <c r="M27" s="681">
        <v>284852.55</v>
      </c>
      <c r="N27" s="644" t="s">
        <v>1499</v>
      </c>
      <c r="O27" s="652"/>
      <c r="P27" s="653" t="s">
        <v>1512</v>
      </c>
    </row>
    <row r="28" spans="1:16" ht="99" customHeight="1">
      <c r="A28" s="643">
        <v>17</v>
      </c>
      <c r="B28" s="644" t="s">
        <v>183</v>
      </c>
      <c r="C28" s="679" t="s">
        <v>1496</v>
      </c>
      <c r="D28" s="219" t="s">
        <v>1527</v>
      </c>
      <c r="E28" s="646" t="s">
        <v>1498</v>
      </c>
      <c r="F28" s="644" t="s">
        <v>1499</v>
      </c>
      <c r="G28" s="648">
        <f t="shared" si="1"/>
        <v>619409.25299999991</v>
      </c>
      <c r="H28" s="648">
        <f t="shared" si="2"/>
        <v>32600.487000000081</v>
      </c>
      <c r="I28" s="680"/>
      <c r="J28" s="656"/>
      <c r="K28" s="657"/>
      <c r="L28" s="657"/>
      <c r="M28" s="681">
        <v>652009.74</v>
      </c>
      <c r="N28" s="644" t="s">
        <v>1499</v>
      </c>
      <c r="O28" s="652"/>
      <c r="P28" s="653" t="s">
        <v>1512</v>
      </c>
    </row>
    <row r="29" spans="1:16" ht="99" customHeight="1">
      <c r="A29" s="643">
        <v>18</v>
      </c>
      <c r="B29" s="644" t="s">
        <v>183</v>
      </c>
      <c r="C29" s="679" t="s">
        <v>1496</v>
      </c>
      <c r="D29" s="219" t="s">
        <v>1528</v>
      </c>
      <c r="E29" s="646" t="s">
        <v>1498</v>
      </c>
      <c r="F29" s="644" t="s">
        <v>1499</v>
      </c>
      <c r="G29" s="648">
        <f t="shared" si="1"/>
        <v>755910.77249999996</v>
      </c>
      <c r="H29" s="648">
        <f t="shared" si="2"/>
        <v>39784.777500000084</v>
      </c>
      <c r="I29" s="680"/>
      <c r="J29" s="656"/>
      <c r="K29" s="657"/>
      <c r="L29" s="657"/>
      <c r="M29" s="681">
        <v>795695.55</v>
      </c>
      <c r="N29" s="644" t="s">
        <v>1499</v>
      </c>
      <c r="O29" s="652"/>
      <c r="P29" s="653" t="s">
        <v>1512</v>
      </c>
    </row>
    <row r="30" spans="1:16" ht="99" customHeight="1">
      <c r="A30" s="670">
        <v>19</v>
      </c>
      <c r="B30" s="644" t="s">
        <v>183</v>
      </c>
      <c r="C30" s="679" t="s">
        <v>1496</v>
      </c>
      <c r="D30" s="219" t="s">
        <v>1529</v>
      </c>
      <c r="E30" s="646" t="s">
        <v>1498</v>
      </c>
      <c r="F30" s="644" t="s">
        <v>1499</v>
      </c>
      <c r="G30" s="648">
        <f t="shared" si="1"/>
        <v>1704300</v>
      </c>
      <c r="H30" s="648">
        <f t="shared" si="2"/>
        <v>89700</v>
      </c>
      <c r="I30" s="671"/>
      <c r="J30" s="656"/>
      <c r="K30" s="657"/>
      <c r="L30" s="657"/>
      <c r="M30" s="684">
        <v>1794000</v>
      </c>
      <c r="N30" s="644" t="s">
        <v>1499</v>
      </c>
      <c r="O30" s="652"/>
      <c r="P30" s="653" t="s">
        <v>1512</v>
      </c>
    </row>
    <row r="31" spans="1:16" ht="99" customHeight="1">
      <c r="A31" s="643">
        <v>20</v>
      </c>
      <c r="B31" s="644" t="s">
        <v>183</v>
      </c>
      <c r="C31" s="679" t="s">
        <v>1496</v>
      </c>
      <c r="D31" s="219" t="s">
        <v>1530</v>
      </c>
      <c r="E31" s="646" t="s">
        <v>1498</v>
      </c>
      <c r="F31" s="644" t="s">
        <v>1499</v>
      </c>
      <c r="G31" s="648">
        <f t="shared" si="1"/>
        <v>2399700</v>
      </c>
      <c r="H31" s="648">
        <f t="shared" si="2"/>
        <v>126300</v>
      </c>
      <c r="I31" s="671"/>
      <c r="J31" s="656"/>
      <c r="K31" s="657"/>
      <c r="L31" s="657"/>
      <c r="M31" s="684">
        <v>2526000</v>
      </c>
      <c r="N31" s="644" t="s">
        <v>1499</v>
      </c>
      <c r="O31" s="652"/>
      <c r="P31" s="653" t="s">
        <v>1512</v>
      </c>
    </row>
    <row r="32" spans="1:16" ht="99" customHeight="1">
      <c r="A32" s="643">
        <v>21</v>
      </c>
      <c r="B32" s="644" t="s">
        <v>183</v>
      </c>
      <c r="C32" s="679" t="s">
        <v>1496</v>
      </c>
      <c r="D32" s="219" t="s">
        <v>1531</v>
      </c>
      <c r="E32" s="646" t="s">
        <v>1498</v>
      </c>
      <c r="F32" s="644" t="s">
        <v>1499</v>
      </c>
      <c r="G32" s="648">
        <f t="shared" si="1"/>
        <v>5168000</v>
      </c>
      <c r="H32" s="648">
        <f t="shared" si="2"/>
        <v>272000</v>
      </c>
      <c r="I32" s="671"/>
      <c r="J32" s="656"/>
      <c r="K32" s="657"/>
      <c r="L32" s="657"/>
      <c r="M32" s="684">
        <v>5440000</v>
      </c>
      <c r="N32" s="644" t="s">
        <v>1499</v>
      </c>
      <c r="O32" s="652"/>
      <c r="P32" s="653" t="s">
        <v>1512</v>
      </c>
    </row>
    <row r="33" spans="1:16" ht="99" customHeight="1">
      <c r="A33" s="670">
        <v>22</v>
      </c>
      <c r="B33" s="644" t="s">
        <v>183</v>
      </c>
      <c r="C33" s="679" t="s">
        <v>1496</v>
      </c>
      <c r="D33" s="219" t="s">
        <v>1532</v>
      </c>
      <c r="E33" s="646" t="s">
        <v>1498</v>
      </c>
      <c r="F33" s="644" t="s">
        <v>1499</v>
      </c>
      <c r="G33" s="648">
        <f t="shared" si="1"/>
        <v>1045000</v>
      </c>
      <c r="H33" s="648">
        <f t="shared" si="2"/>
        <v>55000</v>
      </c>
      <c r="I33" s="671"/>
      <c r="J33" s="656"/>
      <c r="K33" s="657"/>
      <c r="L33" s="657"/>
      <c r="M33" s="684">
        <v>1100000</v>
      </c>
      <c r="N33" s="644" t="s">
        <v>1499</v>
      </c>
      <c r="O33" s="652"/>
      <c r="P33" s="653" t="s">
        <v>1512</v>
      </c>
    </row>
    <row r="34" spans="1:16" ht="99" customHeight="1">
      <c r="A34" s="643">
        <v>23</v>
      </c>
      <c r="B34" s="644" t="s">
        <v>183</v>
      </c>
      <c r="C34" s="679" t="s">
        <v>1496</v>
      </c>
      <c r="D34" s="219" t="s">
        <v>1533</v>
      </c>
      <c r="E34" s="646" t="s">
        <v>1498</v>
      </c>
      <c r="F34" s="644" t="s">
        <v>1499</v>
      </c>
      <c r="G34" s="648">
        <f t="shared" si="1"/>
        <v>3353500</v>
      </c>
      <c r="H34" s="648">
        <f t="shared" si="2"/>
        <v>176500</v>
      </c>
      <c r="I34" s="671"/>
      <c r="J34" s="656"/>
      <c r="K34" s="657"/>
      <c r="L34" s="657"/>
      <c r="M34" s="684">
        <v>3530000</v>
      </c>
      <c r="N34" s="644" t="s">
        <v>1499</v>
      </c>
      <c r="O34" s="652"/>
      <c r="P34" s="653" t="s">
        <v>1512</v>
      </c>
    </row>
    <row r="35" spans="1:16" ht="99" customHeight="1">
      <c r="A35" s="643">
        <v>24</v>
      </c>
      <c r="B35" s="644" t="s">
        <v>183</v>
      </c>
      <c r="C35" s="679" t="s">
        <v>1496</v>
      </c>
      <c r="D35" s="219" t="s">
        <v>1534</v>
      </c>
      <c r="E35" s="646" t="s">
        <v>1498</v>
      </c>
      <c r="F35" s="644" t="s">
        <v>1499</v>
      </c>
      <c r="G35" s="648">
        <f t="shared" si="1"/>
        <v>1221700</v>
      </c>
      <c r="H35" s="648">
        <f t="shared" si="2"/>
        <v>64300</v>
      </c>
      <c r="I35" s="671"/>
      <c r="J35" s="656"/>
      <c r="K35" s="657"/>
      <c r="L35" s="657"/>
      <c r="M35" s="684">
        <v>1286000</v>
      </c>
      <c r="N35" s="644" t="s">
        <v>1499</v>
      </c>
      <c r="O35" s="652"/>
      <c r="P35" s="653" t="s">
        <v>1512</v>
      </c>
    </row>
    <row r="36" spans="1:16" ht="99" customHeight="1">
      <c r="A36" s="670">
        <v>25</v>
      </c>
      <c r="B36" s="644" t="s">
        <v>183</v>
      </c>
      <c r="C36" s="679" t="s">
        <v>1496</v>
      </c>
      <c r="D36" s="683" t="s">
        <v>1535</v>
      </c>
      <c r="E36" s="646" t="s">
        <v>1498</v>
      </c>
      <c r="F36" s="644" t="s">
        <v>1499</v>
      </c>
      <c r="G36" s="648">
        <f t="shared" si="1"/>
        <v>2901300</v>
      </c>
      <c r="H36" s="648">
        <f t="shared" si="2"/>
        <v>152700</v>
      </c>
      <c r="I36" s="685"/>
      <c r="J36" s="656"/>
      <c r="K36" s="657"/>
      <c r="L36" s="657"/>
      <c r="M36" s="684">
        <v>3054000</v>
      </c>
      <c r="N36" s="644" t="s">
        <v>1499</v>
      </c>
      <c r="O36" s="652"/>
      <c r="P36" s="653" t="s">
        <v>1512</v>
      </c>
    </row>
    <row r="37" spans="1:16" ht="99" customHeight="1">
      <c r="A37" s="643">
        <v>26</v>
      </c>
      <c r="B37" s="644" t="s">
        <v>183</v>
      </c>
      <c r="C37" s="679" t="s">
        <v>1496</v>
      </c>
      <c r="D37" s="683" t="s">
        <v>1536</v>
      </c>
      <c r="E37" s="646" t="s">
        <v>1498</v>
      </c>
      <c r="F37" s="644" t="s">
        <v>1499</v>
      </c>
      <c r="G37" s="648">
        <f t="shared" si="1"/>
        <v>3089400</v>
      </c>
      <c r="H37" s="648">
        <f t="shared" si="2"/>
        <v>162600</v>
      </c>
      <c r="I37" s="685"/>
      <c r="J37" s="656"/>
      <c r="K37" s="657"/>
      <c r="L37" s="657"/>
      <c r="M37" s="684">
        <v>3252000</v>
      </c>
      <c r="N37" s="644" t="s">
        <v>1499</v>
      </c>
      <c r="O37" s="652"/>
      <c r="P37" s="653" t="s">
        <v>1512</v>
      </c>
    </row>
    <row r="38" spans="1:16" ht="99" customHeight="1">
      <c r="A38" s="643">
        <v>27</v>
      </c>
      <c r="B38" s="644" t="s">
        <v>183</v>
      </c>
      <c r="C38" s="679" t="s">
        <v>1496</v>
      </c>
      <c r="D38" s="219" t="s">
        <v>1537</v>
      </c>
      <c r="E38" s="646" t="s">
        <v>1498</v>
      </c>
      <c r="F38" s="644" t="s">
        <v>1499</v>
      </c>
      <c r="G38" s="648">
        <f t="shared" si="1"/>
        <v>2804400</v>
      </c>
      <c r="H38" s="648">
        <f t="shared" si="2"/>
        <v>147600</v>
      </c>
      <c r="I38" s="685"/>
      <c r="J38" s="656"/>
      <c r="K38" s="657"/>
      <c r="L38" s="657"/>
      <c r="M38" s="684">
        <v>2952000</v>
      </c>
      <c r="N38" s="644" t="s">
        <v>1499</v>
      </c>
      <c r="O38" s="652"/>
      <c r="P38" s="653" t="s">
        <v>1512</v>
      </c>
    </row>
    <row r="39" spans="1:16" ht="99" customHeight="1">
      <c r="A39" s="670">
        <v>28</v>
      </c>
      <c r="B39" s="644" t="s">
        <v>183</v>
      </c>
      <c r="C39" s="679" t="s">
        <v>1496</v>
      </c>
      <c r="D39" s="219" t="s">
        <v>1538</v>
      </c>
      <c r="E39" s="646" t="s">
        <v>1498</v>
      </c>
      <c r="F39" s="644" t="s">
        <v>1499</v>
      </c>
      <c r="G39" s="648">
        <f t="shared" si="1"/>
        <v>2851900</v>
      </c>
      <c r="H39" s="648">
        <f t="shared" si="2"/>
        <v>150100</v>
      </c>
      <c r="I39" s="685"/>
      <c r="J39" s="656"/>
      <c r="K39" s="657"/>
      <c r="L39" s="657"/>
      <c r="M39" s="684">
        <v>3002000</v>
      </c>
      <c r="N39" s="644" t="s">
        <v>1499</v>
      </c>
      <c r="O39" s="652"/>
      <c r="P39" s="653" t="s">
        <v>1512</v>
      </c>
    </row>
    <row r="40" spans="1:16" ht="99" customHeight="1">
      <c r="A40" s="643">
        <v>29</v>
      </c>
      <c r="B40" s="644" t="s">
        <v>183</v>
      </c>
      <c r="C40" s="679" t="s">
        <v>1496</v>
      </c>
      <c r="D40" s="683" t="s">
        <v>1539</v>
      </c>
      <c r="E40" s="646" t="s">
        <v>1498</v>
      </c>
      <c r="F40" s="644" t="s">
        <v>1499</v>
      </c>
      <c r="G40" s="648">
        <f t="shared" si="1"/>
        <v>1221700</v>
      </c>
      <c r="H40" s="648">
        <f t="shared" si="2"/>
        <v>64300</v>
      </c>
      <c r="I40" s="685"/>
      <c r="J40" s="656"/>
      <c r="K40" s="657"/>
      <c r="L40" s="657"/>
      <c r="M40" s="686">
        <v>1286000</v>
      </c>
      <c r="N40" s="644" t="s">
        <v>1499</v>
      </c>
      <c r="O40" s="652"/>
      <c r="P40" s="653" t="s">
        <v>1512</v>
      </c>
    </row>
    <row r="41" spans="1:16" ht="99" customHeight="1">
      <c r="A41" s="643">
        <v>30</v>
      </c>
      <c r="B41" s="644" t="s">
        <v>183</v>
      </c>
      <c r="C41" s="679" t="s">
        <v>1496</v>
      </c>
      <c r="D41" s="219" t="s">
        <v>1540</v>
      </c>
      <c r="E41" s="646" t="s">
        <v>1498</v>
      </c>
      <c r="F41" s="644" t="s">
        <v>1499</v>
      </c>
      <c r="G41" s="648">
        <f t="shared" si="1"/>
        <v>2901300</v>
      </c>
      <c r="H41" s="648">
        <f t="shared" si="2"/>
        <v>152700</v>
      </c>
      <c r="I41" s="685"/>
      <c r="J41" s="656"/>
      <c r="K41" s="657"/>
      <c r="L41" s="657"/>
      <c r="M41" s="686">
        <v>3054000</v>
      </c>
      <c r="N41" s="644" t="s">
        <v>1499</v>
      </c>
      <c r="O41" s="652"/>
      <c r="P41" s="653" t="s">
        <v>1512</v>
      </c>
    </row>
    <row r="42" spans="1:16" ht="99" customHeight="1">
      <c r="A42" s="670">
        <v>31</v>
      </c>
      <c r="B42" s="644" t="s">
        <v>183</v>
      </c>
      <c r="C42" s="679" t="s">
        <v>1496</v>
      </c>
      <c r="D42" s="683" t="s">
        <v>1541</v>
      </c>
      <c r="E42" s="646" t="s">
        <v>1498</v>
      </c>
      <c r="F42" s="644" t="s">
        <v>1499</v>
      </c>
      <c r="G42" s="648">
        <f t="shared" si="1"/>
        <v>3089400</v>
      </c>
      <c r="H42" s="648">
        <f t="shared" si="2"/>
        <v>162600</v>
      </c>
      <c r="I42" s="685"/>
      <c r="J42" s="656"/>
      <c r="K42" s="657"/>
      <c r="L42" s="657"/>
      <c r="M42" s="686">
        <v>3252000</v>
      </c>
      <c r="N42" s="644" t="s">
        <v>1499</v>
      </c>
      <c r="O42" s="652"/>
      <c r="P42" s="653" t="s">
        <v>1512</v>
      </c>
    </row>
    <row r="43" spans="1:16" ht="99" customHeight="1">
      <c r="A43" s="643">
        <v>32</v>
      </c>
      <c r="B43" s="644" t="s">
        <v>183</v>
      </c>
      <c r="C43" s="679" t="s">
        <v>1496</v>
      </c>
      <c r="D43" s="683" t="s">
        <v>1542</v>
      </c>
      <c r="E43" s="646" t="s">
        <v>1498</v>
      </c>
      <c r="F43" s="644" t="s">
        <v>1499</v>
      </c>
      <c r="G43" s="648">
        <f t="shared" si="1"/>
        <v>3089400</v>
      </c>
      <c r="H43" s="648">
        <f t="shared" si="2"/>
        <v>162600</v>
      </c>
      <c r="I43" s="685"/>
      <c r="J43" s="656"/>
      <c r="K43" s="657"/>
      <c r="L43" s="657"/>
      <c r="M43" s="686">
        <v>3252000</v>
      </c>
      <c r="N43" s="644" t="s">
        <v>1499</v>
      </c>
      <c r="O43" s="652"/>
      <c r="P43" s="653" t="s">
        <v>1512</v>
      </c>
    </row>
    <row r="44" spans="1:16" ht="99" customHeight="1">
      <c r="A44" s="643">
        <v>33</v>
      </c>
      <c r="B44" s="644" t="s">
        <v>183</v>
      </c>
      <c r="C44" s="679" t="s">
        <v>1496</v>
      </c>
      <c r="D44" s="683" t="s">
        <v>1543</v>
      </c>
      <c r="E44" s="646" t="s">
        <v>1498</v>
      </c>
      <c r="F44" s="644" t="s">
        <v>1499</v>
      </c>
      <c r="G44" s="648">
        <f t="shared" si="1"/>
        <v>1178000</v>
      </c>
      <c r="H44" s="648">
        <f t="shared" si="2"/>
        <v>62000</v>
      </c>
      <c r="I44" s="685"/>
      <c r="J44" s="656"/>
      <c r="K44" s="657"/>
      <c r="L44" s="657"/>
      <c r="M44" s="686">
        <v>1240000</v>
      </c>
      <c r="N44" s="644" t="s">
        <v>1499</v>
      </c>
      <c r="O44" s="652"/>
      <c r="P44" s="653" t="s">
        <v>1512</v>
      </c>
    </row>
    <row r="45" spans="1:16" ht="99" customHeight="1">
      <c r="A45" s="670">
        <v>34</v>
      </c>
      <c r="B45" s="644" t="s">
        <v>183</v>
      </c>
      <c r="C45" s="679" t="s">
        <v>1496</v>
      </c>
      <c r="D45" s="219" t="s">
        <v>1544</v>
      </c>
      <c r="E45" s="646" t="s">
        <v>1545</v>
      </c>
      <c r="F45" s="644" t="s">
        <v>1499</v>
      </c>
      <c r="G45" s="648">
        <f>M45*0.95</f>
        <v>66975</v>
      </c>
      <c r="H45" s="648">
        <f>M45-G45</f>
        <v>3525</v>
      </c>
      <c r="I45" s="655"/>
      <c r="J45" s="656"/>
      <c r="K45" s="657"/>
      <c r="L45" s="657"/>
      <c r="M45" s="680">
        <v>70500</v>
      </c>
      <c r="N45" s="644" t="s">
        <v>1499</v>
      </c>
      <c r="O45" s="652"/>
      <c r="P45" s="653" t="s">
        <v>1546</v>
      </c>
    </row>
    <row r="46" spans="1:16" ht="99" customHeight="1">
      <c r="A46" s="643">
        <v>35</v>
      </c>
      <c r="B46" s="644" t="s">
        <v>183</v>
      </c>
      <c r="C46" s="679" t="s">
        <v>1496</v>
      </c>
      <c r="D46" s="219" t="s">
        <v>1547</v>
      </c>
      <c r="E46" s="646" t="s">
        <v>1545</v>
      </c>
      <c r="F46" s="644" t="s">
        <v>1499</v>
      </c>
      <c r="G46" s="648">
        <f t="shared" ref="G46:G83" si="3">M46*0.95</f>
        <v>76285</v>
      </c>
      <c r="H46" s="648">
        <f t="shared" ref="H46:H83" si="4">M46-G46</f>
        <v>4015</v>
      </c>
      <c r="I46" s="655"/>
      <c r="J46" s="656"/>
      <c r="K46" s="657"/>
      <c r="L46" s="657"/>
      <c r="M46" s="680">
        <v>80300</v>
      </c>
      <c r="N46" s="644" t="s">
        <v>1499</v>
      </c>
      <c r="O46" s="652"/>
      <c r="P46" s="653" t="s">
        <v>1546</v>
      </c>
    </row>
    <row r="47" spans="1:16" ht="99" customHeight="1">
      <c r="A47" s="643">
        <v>36</v>
      </c>
      <c r="B47" s="644" t="s">
        <v>183</v>
      </c>
      <c r="C47" s="679" t="s">
        <v>1496</v>
      </c>
      <c r="D47" s="219" t="s">
        <v>1548</v>
      </c>
      <c r="E47" s="646" t="s">
        <v>1545</v>
      </c>
      <c r="F47" s="644" t="s">
        <v>1499</v>
      </c>
      <c r="G47" s="648">
        <f t="shared" si="3"/>
        <v>100614.5</v>
      </c>
      <c r="H47" s="648">
        <f t="shared" si="4"/>
        <v>5295.5</v>
      </c>
      <c r="I47" s="655"/>
      <c r="J47" s="656"/>
      <c r="K47" s="657"/>
      <c r="L47" s="657"/>
      <c r="M47" s="680">
        <v>105910</v>
      </c>
      <c r="N47" s="644" t="s">
        <v>1499</v>
      </c>
      <c r="O47" s="652"/>
      <c r="P47" s="653" t="s">
        <v>1546</v>
      </c>
    </row>
    <row r="48" spans="1:16" ht="99" customHeight="1">
      <c r="A48" s="670">
        <v>37</v>
      </c>
      <c r="B48" s="644" t="s">
        <v>183</v>
      </c>
      <c r="C48" s="679" t="s">
        <v>1496</v>
      </c>
      <c r="D48" s="219" t="s">
        <v>1549</v>
      </c>
      <c r="E48" s="646" t="s">
        <v>1545</v>
      </c>
      <c r="F48" s="644" t="s">
        <v>1499</v>
      </c>
      <c r="G48" s="648">
        <f t="shared" si="3"/>
        <v>57380</v>
      </c>
      <c r="H48" s="648">
        <f t="shared" si="4"/>
        <v>3020</v>
      </c>
      <c r="I48" s="655"/>
      <c r="J48" s="656"/>
      <c r="K48" s="657"/>
      <c r="L48" s="657"/>
      <c r="M48" s="680">
        <v>60400</v>
      </c>
      <c r="N48" s="644" t="s">
        <v>1499</v>
      </c>
      <c r="O48" s="652"/>
      <c r="P48" s="653" t="s">
        <v>1546</v>
      </c>
    </row>
    <row r="49" spans="1:16" ht="99" customHeight="1">
      <c r="A49" s="643">
        <v>38</v>
      </c>
      <c r="B49" s="644" t="s">
        <v>183</v>
      </c>
      <c r="C49" s="679" t="s">
        <v>1496</v>
      </c>
      <c r="D49" s="219" t="s">
        <v>1550</v>
      </c>
      <c r="E49" s="646" t="s">
        <v>1545</v>
      </c>
      <c r="F49" s="644" t="s">
        <v>1499</v>
      </c>
      <c r="G49" s="648">
        <f t="shared" si="3"/>
        <v>59458.6</v>
      </c>
      <c r="H49" s="648">
        <f t="shared" si="4"/>
        <v>3129.4000000000015</v>
      </c>
      <c r="I49" s="655"/>
      <c r="J49" s="656"/>
      <c r="K49" s="657"/>
      <c r="L49" s="657"/>
      <c r="M49" s="680">
        <v>62588</v>
      </c>
      <c r="N49" s="644" t="s">
        <v>1499</v>
      </c>
      <c r="O49" s="652"/>
      <c r="P49" s="653" t="s">
        <v>1546</v>
      </c>
    </row>
    <row r="50" spans="1:16" ht="99" customHeight="1">
      <c r="A50" s="643">
        <v>39</v>
      </c>
      <c r="B50" s="644" t="s">
        <v>183</v>
      </c>
      <c r="C50" s="679" t="s">
        <v>1496</v>
      </c>
      <c r="D50" s="219" t="s">
        <v>1551</v>
      </c>
      <c r="E50" s="646" t="s">
        <v>1545</v>
      </c>
      <c r="F50" s="644" t="s">
        <v>1499</v>
      </c>
      <c r="G50" s="648">
        <f t="shared" si="3"/>
        <v>56632.35</v>
      </c>
      <c r="H50" s="648">
        <f t="shared" si="4"/>
        <v>2980.6500000000015</v>
      </c>
      <c r="I50" s="655"/>
      <c r="J50" s="656"/>
      <c r="K50" s="657"/>
      <c r="L50" s="657"/>
      <c r="M50" s="680">
        <v>59613</v>
      </c>
      <c r="N50" s="644" t="s">
        <v>1499</v>
      </c>
      <c r="O50" s="652"/>
      <c r="P50" s="653" t="s">
        <v>1546</v>
      </c>
    </row>
    <row r="51" spans="1:16" ht="99" customHeight="1">
      <c r="A51" s="670">
        <v>40</v>
      </c>
      <c r="B51" s="644" t="s">
        <v>183</v>
      </c>
      <c r="C51" s="679" t="s">
        <v>1496</v>
      </c>
      <c r="D51" s="219" t="s">
        <v>1552</v>
      </c>
      <c r="E51" s="646" t="s">
        <v>1545</v>
      </c>
      <c r="F51" s="644" t="s">
        <v>1499</v>
      </c>
      <c r="G51" s="648">
        <f t="shared" si="3"/>
        <v>56632.35</v>
      </c>
      <c r="H51" s="648">
        <f t="shared" si="4"/>
        <v>2980.6500000000015</v>
      </c>
      <c r="I51" s="655"/>
      <c r="J51" s="656"/>
      <c r="K51" s="657"/>
      <c r="L51" s="657"/>
      <c r="M51" s="680">
        <v>59613</v>
      </c>
      <c r="N51" s="644" t="s">
        <v>1499</v>
      </c>
      <c r="O51" s="652"/>
      <c r="P51" s="653" t="s">
        <v>1546</v>
      </c>
    </row>
    <row r="52" spans="1:16" ht="99" customHeight="1">
      <c r="A52" s="643">
        <v>41</v>
      </c>
      <c r="B52" s="644" t="s">
        <v>183</v>
      </c>
      <c r="C52" s="679" t="s">
        <v>1496</v>
      </c>
      <c r="D52" s="219" t="s">
        <v>1553</v>
      </c>
      <c r="E52" s="646" t="s">
        <v>1545</v>
      </c>
      <c r="F52" s="644" t="s">
        <v>1499</v>
      </c>
      <c r="G52" s="648">
        <f t="shared" si="3"/>
        <v>38118.75</v>
      </c>
      <c r="H52" s="648">
        <f t="shared" si="4"/>
        <v>2006.25</v>
      </c>
      <c r="I52" s="655"/>
      <c r="J52" s="656"/>
      <c r="K52" s="657"/>
      <c r="L52" s="657"/>
      <c r="M52" s="680">
        <v>40125</v>
      </c>
      <c r="N52" s="644" t="s">
        <v>1499</v>
      </c>
      <c r="O52" s="652"/>
      <c r="P52" s="653" t="s">
        <v>1546</v>
      </c>
    </row>
    <row r="53" spans="1:16" ht="99" customHeight="1">
      <c r="A53" s="643">
        <v>42</v>
      </c>
      <c r="B53" s="644" t="s">
        <v>183</v>
      </c>
      <c r="C53" s="679" t="s">
        <v>1496</v>
      </c>
      <c r="D53" s="219" t="s">
        <v>1554</v>
      </c>
      <c r="E53" s="646" t="s">
        <v>1545</v>
      </c>
      <c r="F53" s="644" t="s">
        <v>1499</v>
      </c>
      <c r="G53" s="648">
        <f t="shared" si="3"/>
        <v>56632.35</v>
      </c>
      <c r="H53" s="648">
        <f t="shared" si="4"/>
        <v>2980.6500000000015</v>
      </c>
      <c r="I53" s="655"/>
      <c r="J53" s="656"/>
      <c r="K53" s="657"/>
      <c r="L53" s="657"/>
      <c r="M53" s="680">
        <v>59613</v>
      </c>
      <c r="N53" s="644" t="s">
        <v>1499</v>
      </c>
      <c r="O53" s="652"/>
      <c r="P53" s="653" t="s">
        <v>1546</v>
      </c>
    </row>
    <row r="54" spans="1:16" ht="99" customHeight="1">
      <c r="A54" s="643">
        <v>43</v>
      </c>
      <c r="B54" s="644" t="s">
        <v>183</v>
      </c>
      <c r="C54" s="679" t="s">
        <v>1496</v>
      </c>
      <c r="D54" s="219" t="s">
        <v>1555</v>
      </c>
      <c r="E54" s="646" t="s">
        <v>1545</v>
      </c>
      <c r="F54" s="644" t="s">
        <v>1499</v>
      </c>
      <c r="G54" s="648">
        <f t="shared" si="3"/>
        <v>103312.5</v>
      </c>
      <c r="H54" s="648">
        <f t="shared" si="4"/>
        <v>5437.5</v>
      </c>
      <c r="I54" s="655"/>
      <c r="J54" s="656"/>
      <c r="K54" s="657"/>
      <c r="L54" s="657"/>
      <c r="M54" s="680">
        <v>108750</v>
      </c>
      <c r="N54" s="644" t="s">
        <v>1499</v>
      </c>
      <c r="O54" s="652"/>
      <c r="P54" s="653" t="s">
        <v>1546</v>
      </c>
    </row>
    <row r="55" spans="1:16" ht="99" customHeight="1">
      <c r="A55" s="643">
        <v>44</v>
      </c>
      <c r="B55" s="644" t="s">
        <v>183</v>
      </c>
      <c r="C55" s="679" t="s">
        <v>1496</v>
      </c>
      <c r="D55" s="219" t="s">
        <v>1556</v>
      </c>
      <c r="E55" s="646" t="s">
        <v>1545</v>
      </c>
      <c r="F55" s="644" t="s">
        <v>1499</v>
      </c>
      <c r="G55" s="648">
        <f t="shared" si="3"/>
        <v>90262.349999999991</v>
      </c>
      <c r="H55" s="648">
        <f t="shared" si="4"/>
        <v>4750.6500000000087</v>
      </c>
      <c r="I55" s="655"/>
      <c r="J55" s="656"/>
      <c r="K55" s="657"/>
      <c r="L55" s="657"/>
      <c r="M55" s="680">
        <v>95013</v>
      </c>
      <c r="N55" s="644" t="s">
        <v>1499</v>
      </c>
      <c r="O55" s="652"/>
      <c r="P55" s="653" t="s">
        <v>1546</v>
      </c>
    </row>
    <row r="56" spans="1:16" ht="99" customHeight="1">
      <c r="A56" s="643">
        <v>45</v>
      </c>
      <c r="B56" s="644" t="s">
        <v>183</v>
      </c>
      <c r="C56" s="679" t="s">
        <v>1496</v>
      </c>
      <c r="D56" s="219" t="s">
        <v>1557</v>
      </c>
      <c r="E56" s="646" t="s">
        <v>1545</v>
      </c>
      <c r="F56" s="644" t="s">
        <v>1499</v>
      </c>
      <c r="G56" s="648">
        <f t="shared" si="3"/>
        <v>102946.75</v>
      </c>
      <c r="H56" s="648">
        <f t="shared" si="4"/>
        <v>5418.25</v>
      </c>
      <c r="I56" s="655"/>
      <c r="J56" s="656"/>
      <c r="K56" s="657"/>
      <c r="L56" s="657"/>
      <c r="M56" s="680">
        <v>108365</v>
      </c>
      <c r="N56" s="644" t="s">
        <v>1499</v>
      </c>
      <c r="O56" s="652"/>
      <c r="P56" s="653" t="s">
        <v>1546</v>
      </c>
    </row>
    <row r="57" spans="1:16" ht="99" customHeight="1">
      <c r="A57" s="643">
        <v>46</v>
      </c>
      <c r="B57" s="644" t="s">
        <v>183</v>
      </c>
      <c r="C57" s="679" t="s">
        <v>1496</v>
      </c>
      <c r="D57" s="219" t="s">
        <v>1558</v>
      </c>
      <c r="E57" s="646" t="s">
        <v>1545</v>
      </c>
      <c r="F57" s="644" t="s">
        <v>1499</v>
      </c>
      <c r="G57" s="648">
        <f t="shared" si="3"/>
        <v>100510</v>
      </c>
      <c r="H57" s="648">
        <f t="shared" si="4"/>
        <v>5290</v>
      </c>
      <c r="I57" s="655"/>
      <c r="J57" s="656"/>
      <c r="K57" s="657"/>
      <c r="L57" s="657"/>
      <c r="M57" s="680">
        <v>105800</v>
      </c>
      <c r="N57" s="644" t="s">
        <v>1499</v>
      </c>
      <c r="O57" s="652"/>
      <c r="P57" s="653" t="s">
        <v>1546</v>
      </c>
    </row>
    <row r="58" spans="1:16" ht="99" customHeight="1">
      <c r="A58" s="643">
        <v>47</v>
      </c>
      <c r="B58" s="644" t="s">
        <v>183</v>
      </c>
      <c r="C58" s="679" t="s">
        <v>1496</v>
      </c>
      <c r="D58" s="219" t="s">
        <v>1559</v>
      </c>
      <c r="E58" s="646" t="s">
        <v>1545</v>
      </c>
      <c r="F58" s="644" t="s">
        <v>1499</v>
      </c>
      <c r="G58" s="648">
        <f t="shared" si="3"/>
        <v>46536.7</v>
      </c>
      <c r="H58" s="648">
        <f t="shared" si="4"/>
        <v>2449.3000000000029</v>
      </c>
      <c r="I58" s="655"/>
      <c r="J58" s="656"/>
      <c r="K58" s="657"/>
      <c r="L58" s="657"/>
      <c r="M58" s="680">
        <v>48986</v>
      </c>
      <c r="N58" s="644" t="s">
        <v>1499</v>
      </c>
      <c r="O58" s="652"/>
      <c r="P58" s="653" t="s">
        <v>1546</v>
      </c>
    </row>
    <row r="59" spans="1:16" ht="99" customHeight="1">
      <c r="A59" s="643">
        <v>48</v>
      </c>
      <c r="B59" s="644" t="s">
        <v>183</v>
      </c>
      <c r="C59" s="679" t="s">
        <v>1496</v>
      </c>
      <c r="D59" s="219" t="s">
        <v>1560</v>
      </c>
      <c r="E59" s="646" t="s">
        <v>1545</v>
      </c>
      <c r="F59" s="644" t="s">
        <v>1499</v>
      </c>
      <c r="G59" s="648">
        <f t="shared" si="3"/>
        <v>97240.099999999991</v>
      </c>
      <c r="H59" s="648">
        <f t="shared" si="4"/>
        <v>5117.9000000000087</v>
      </c>
      <c r="I59" s="655"/>
      <c r="J59" s="656"/>
      <c r="K59" s="657"/>
      <c r="L59" s="657"/>
      <c r="M59" s="680">
        <v>102358</v>
      </c>
      <c r="N59" s="644" t="s">
        <v>1499</v>
      </c>
      <c r="O59" s="652"/>
      <c r="P59" s="653" t="s">
        <v>1546</v>
      </c>
    </row>
    <row r="60" spans="1:16" ht="99" customHeight="1">
      <c r="A60" s="670">
        <v>49</v>
      </c>
      <c r="B60" s="644" t="s">
        <v>183</v>
      </c>
      <c r="C60" s="679" t="s">
        <v>1496</v>
      </c>
      <c r="D60" s="219" t="s">
        <v>1561</v>
      </c>
      <c r="E60" s="646" t="s">
        <v>1545</v>
      </c>
      <c r="F60" s="644" t="s">
        <v>1499</v>
      </c>
      <c r="G60" s="648">
        <f t="shared" si="3"/>
        <v>38373.35</v>
      </c>
      <c r="H60" s="648">
        <f t="shared" si="4"/>
        <v>2019.6500000000015</v>
      </c>
      <c r="I60" s="655"/>
      <c r="J60" s="656"/>
      <c r="K60" s="657"/>
      <c r="L60" s="657"/>
      <c r="M60" s="680">
        <v>40393</v>
      </c>
      <c r="N60" s="644" t="s">
        <v>1499</v>
      </c>
      <c r="O60" s="652"/>
      <c r="P60" s="653" t="s">
        <v>1546</v>
      </c>
    </row>
    <row r="61" spans="1:16" ht="99" customHeight="1">
      <c r="A61" s="643">
        <v>50</v>
      </c>
      <c r="B61" s="644" t="s">
        <v>183</v>
      </c>
      <c r="C61" s="679" t="s">
        <v>1496</v>
      </c>
      <c r="D61" s="219" t="s">
        <v>1562</v>
      </c>
      <c r="E61" s="646" t="s">
        <v>1545</v>
      </c>
      <c r="F61" s="644" t="s">
        <v>1499</v>
      </c>
      <c r="G61" s="648">
        <f t="shared" si="3"/>
        <v>62101.5</v>
      </c>
      <c r="H61" s="648">
        <f t="shared" si="4"/>
        <v>3268.5</v>
      </c>
      <c r="I61" s="655"/>
      <c r="J61" s="656"/>
      <c r="K61" s="657"/>
      <c r="L61" s="657"/>
      <c r="M61" s="680">
        <v>65370</v>
      </c>
      <c r="N61" s="644" t="s">
        <v>1499</v>
      </c>
      <c r="O61" s="652"/>
      <c r="P61" s="653" t="s">
        <v>1546</v>
      </c>
    </row>
    <row r="62" spans="1:16" ht="99" customHeight="1">
      <c r="A62" s="643">
        <v>51</v>
      </c>
      <c r="B62" s="644" t="s">
        <v>183</v>
      </c>
      <c r="C62" s="679" t="s">
        <v>1496</v>
      </c>
      <c r="D62" s="219" t="s">
        <v>1563</v>
      </c>
      <c r="E62" s="646" t="s">
        <v>1545</v>
      </c>
      <c r="F62" s="644" t="s">
        <v>1499</v>
      </c>
      <c r="G62" s="648">
        <f t="shared" si="3"/>
        <v>77527.599999999991</v>
      </c>
      <c r="H62" s="648">
        <f t="shared" si="4"/>
        <v>4080.4000000000087</v>
      </c>
      <c r="I62" s="655"/>
      <c r="J62" s="656"/>
      <c r="K62" s="657"/>
      <c r="L62" s="657"/>
      <c r="M62" s="680">
        <v>81608</v>
      </c>
      <c r="N62" s="644" t="s">
        <v>1499</v>
      </c>
      <c r="O62" s="652"/>
      <c r="P62" s="653" t="s">
        <v>1546</v>
      </c>
    </row>
    <row r="63" spans="1:16" ht="99" customHeight="1">
      <c r="A63" s="643">
        <v>52</v>
      </c>
      <c r="B63" s="644" t="s">
        <v>183</v>
      </c>
      <c r="C63" s="679" t="s">
        <v>1496</v>
      </c>
      <c r="D63" s="219" t="s">
        <v>1564</v>
      </c>
      <c r="E63" s="646" t="s">
        <v>1545</v>
      </c>
      <c r="F63" s="644" t="s">
        <v>1499</v>
      </c>
      <c r="G63" s="648">
        <f t="shared" si="3"/>
        <v>95237.5</v>
      </c>
      <c r="H63" s="648">
        <f t="shared" si="4"/>
        <v>5012.5</v>
      </c>
      <c r="I63" s="655"/>
      <c r="J63" s="656"/>
      <c r="K63" s="657"/>
      <c r="L63" s="657"/>
      <c r="M63" s="680">
        <v>100250</v>
      </c>
      <c r="N63" s="644" t="s">
        <v>1499</v>
      </c>
      <c r="O63" s="652"/>
      <c r="P63" s="653" t="s">
        <v>1546</v>
      </c>
    </row>
    <row r="64" spans="1:16" ht="99" customHeight="1">
      <c r="A64" s="643">
        <v>53</v>
      </c>
      <c r="B64" s="644" t="s">
        <v>183</v>
      </c>
      <c r="C64" s="679" t="s">
        <v>1496</v>
      </c>
      <c r="D64" s="219" t="s">
        <v>1565</v>
      </c>
      <c r="E64" s="646" t="s">
        <v>1545</v>
      </c>
      <c r="F64" s="644" t="s">
        <v>1499</v>
      </c>
      <c r="G64" s="648">
        <f t="shared" si="3"/>
        <v>64984.75</v>
      </c>
      <c r="H64" s="648">
        <f t="shared" si="4"/>
        <v>3420.25</v>
      </c>
      <c r="I64" s="655"/>
      <c r="J64" s="656"/>
      <c r="K64" s="657"/>
      <c r="L64" s="657"/>
      <c r="M64" s="680">
        <v>68405</v>
      </c>
      <c r="N64" s="644" t="s">
        <v>1499</v>
      </c>
      <c r="O64" s="652"/>
      <c r="P64" s="653" t="s">
        <v>1546</v>
      </c>
    </row>
    <row r="65" spans="1:16" ht="99" customHeight="1">
      <c r="A65" s="643">
        <v>54</v>
      </c>
      <c r="B65" s="644" t="s">
        <v>183</v>
      </c>
      <c r="C65" s="679" t="s">
        <v>1496</v>
      </c>
      <c r="D65" s="219" t="s">
        <v>1566</v>
      </c>
      <c r="E65" s="646" t="s">
        <v>1545</v>
      </c>
      <c r="F65" s="644" t="s">
        <v>1499</v>
      </c>
      <c r="G65" s="648">
        <f t="shared" si="3"/>
        <v>114199.5</v>
      </c>
      <c r="H65" s="648">
        <f t="shared" si="4"/>
        <v>6010.5</v>
      </c>
      <c r="I65" s="655"/>
      <c r="J65" s="656"/>
      <c r="K65" s="657"/>
      <c r="L65" s="657"/>
      <c r="M65" s="680">
        <v>120210</v>
      </c>
      <c r="N65" s="644" t="s">
        <v>1499</v>
      </c>
      <c r="O65" s="652"/>
      <c r="P65" s="653" t="s">
        <v>1546</v>
      </c>
    </row>
    <row r="66" spans="1:16" ht="99" customHeight="1">
      <c r="A66" s="643">
        <v>55</v>
      </c>
      <c r="B66" s="644" t="s">
        <v>183</v>
      </c>
      <c r="C66" s="679" t="s">
        <v>1496</v>
      </c>
      <c r="D66" s="219" t="s">
        <v>1567</v>
      </c>
      <c r="E66" s="646" t="s">
        <v>1545</v>
      </c>
      <c r="F66" s="644" t="s">
        <v>1499</v>
      </c>
      <c r="G66" s="648">
        <f t="shared" si="3"/>
        <v>71288</v>
      </c>
      <c r="H66" s="648">
        <f t="shared" si="4"/>
        <v>3752</v>
      </c>
      <c r="I66" s="655"/>
      <c r="J66" s="656"/>
      <c r="K66" s="657"/>
      <c r="L66" s="657"/>
      <c r="M66" s="680">
        <v>75040</v>
      </c>
      <c r="N66" s="644" t="s">
        <v>1499</v>
      </c>
      <c r="O66" s="652"/>
      <c r="P66" s="653" t="s">
        <v>1546</v>
      </c>
    </row>
    <row r="67" spans="1:16" ht="99" customHeight="1">
      <c r="A67" s="643">
        <v>56</v>
      </c>
      <c r="B67" s="644" t="s">
        <v>183</v>
      </c>
      <c r="C67" s="679" t="s">
        <v>1496</v>
      </c>
      <c r="D67" s="219" t="s">
        <v>1568</v>
      </c>
      <c r="E67" s="646" t="s">
        <v>1545</v>
      </c>
      <c r="F67" s="644" t="s">
        <v>1499</v>
      </c>
      <c r="G67" s="648">
        <f t="shared" si="3"/>
        <v>71288</v>
      </c>
      <c r="H67" s="648">
        <f t="shared" si="4"/>
        <v>3752</v>
      </c>
      <c r="I67" s="655"/>
      <c r="J67" s="656"/>
      <c r="K67" s="657"/>
      <c r="L67" s="657"/>
      <c r="M67" s="680">
        <v>75040</v>
      </c>
      <c r="N67" s="644" t="s">
        <v>1499</v>
      </c>
      <c r="O67" s="652"/>
      <c r="P67" s="653" t="s">
        <v>1546</v>
      </c>
    </row>
    <row r="68" spans="1:16" ht="99" customHeight="1">
      <c r="A68" s="643">
        <v>57</v>
      </c>
      <c r="B68" s="644" t="s">
        <v>183</v>
      </c>
      <c r="C68" s="679" t="s">
        <v>1496</v>
      </c>
      <c r="D68" s="219" t="s">
        <v>1569</v>
      </c>
      <c r="E68" s="646" t="s">
        <v>1545</v>
      </c>
      <c r="F68" s="644" t="s">
        <v>1499</v>
      </c>
      <c r="G68" s="648">
        <f t="shared" si="3"/>
        <v>61750</v>
      </c>
      <c r="H68" s="648">
        <f t="shared" si="4"/>
        <v>3250</v>
      </c>
      <c r="I68" s="655"/>
      <c r="J68" s="656"/>
      <c r="K68" s="657"/>
      <c r="L68" s="657"/>
      <c r="M68" s="680">
        <v>65000</v>
      </c>
      <c r="N68" s="644" t="s">
        <v>1499</v>
      </c>
      <c r="O68" s="652"/>
      <c r="P68" s="653" t="s">
        <v>1546</v>
      </c>
    </row>
    <row r="69" spans="1:16" ht="99" customHeight="1">
      <c r="A69" s="643">
        <v>58</v>
      </c>
      <c r="B69" s="644" t="s">
        <v>183</v>
      </c>
      <c r="C69" s="679" t="s">
        <v>1496</v>
      </c>
      <c r="D69" s="219" t="s">
        <v>1570</v>
      </c>
      <c r="E69" s="646" t="s">
        <v>1545</v>
      </c>
      <c r="F69" s="644" t="s">
        <v>1499</v>
      </c>
      <c r="G69" s="648">
        <f t="shared" si="3"/>
        <v>95380</v>
      </c>
      <c r="H69" s="648">
        <f t="shared" si="4"/>
        <v>5020</v>
      </c>
      <c r="I69" s="655"/>
      <c r="J69" s="656"/>
      <c r="K69" s="657"/>
      <c r="L69" s="657"/>
      <c r="M69" s="680">
        <v>100400</v>
      </c>
      <c r="N69" s="644" t="s">
        <v>1499</v>
      </c>
      <c r="O69" s="652"/>
      <c r="P69" s="653" t="s">
        <v>1546</v>
      </c>
    </row>
    <row r="70" spans="1:16" ht="99" customHeight="1">
      <c r="A70" s="643">
        <v>59</v>
      </c>
      <c r="B70" s="644" t="s">
        <v>183</v>
      </c>
      <c r="C70" s="679" t="s">
        <v>1496</v>
      </c>
      <c r="D70" s="219" t="s">
        <v>1571</v>
      </c>
      <c r="E70" s="646" t="s">
        <v>1545</v>
      </c>
      <c r="F70" s="644" t="s">
        <v>1499</v>
      </c>
      <c r="G70" s="648">
        <f t="shared" si="3"/>
        <v>93100</v>
      </c>
      <c r="H70" s="648">
        <f t="shared" si="4"/>
        <v>4900</v>
      </c>
      <c r="I70" s="655"/>
      <c r="J70" s="656"/>
      <c r="K70" s="657"/>
      <c r="L70" s="657"/>
      <c r="M70" s="680">
        <v>98000</v>
      </c>
      <c r="N70" s="644" t="s">
        <v>1499</v>
      </c>
      <c r="O70" s="652"/>
      <c r="P70" s="653" t="s">
        <v>1546</v>
      </c>
    </row>
    <row r="71" spans="1:16" ht="99" customHeight="1">
      <c r="A71" s="643">
        <v>60</v>
      </c>
      <c r="B71" s="644" t="s">
        <v>183</v>
      </c>
      <c r="C71" s="679" t="s">
        <v>1496</v>
      </c>
      <c r="D71" s="219" t="s">
        <v>1572</v>
      </c>
      <c r="E71" s="646" t="s">
        <v>1545</v>
      </c>
      <c r="F71" s="644" t="s">
        <v>1499</v>
      </c>
      <c r="G71" s="648">
        <f t="shared" si="3"/>
        <v>92159.5</v>
      </c>
      <c r="H71" s="648">
        <f t="shared" si="4"/>
        <v>4850.5</v>
      </c>
      <c r="I71" s="655"/>
      <c r="J71" s="656"/>
      <c r="K71" s="657"/>
      <c r="L71" s="657"/>
      <c r="M71" s="680">
        <v>97010</v>
      </c>
      <c r="N71" s="644" t="s">
        <v>1499</v>
      </c>
      <c r="O71" s="652"/>
      <c r="P71" s="653" t="s">
        <v>1546</v>
      </c>
    </row>
    <row r="72" spans="1:16" ht="99" customHeight="1">
      <c r="A72" s="643">
        <v>61</v>
      </c>
      <c r="B72" s="644" t="s">
        <v>183</v>
      </c>
      <c r="C72" s="679" t="s">
        <v>1496</v>
      </c>
      <c r="D72" s="219" t="s">
        <v>1573</v>
      </c>
      <c r="E72" s="646" t="s">
        <v>1545</v>
      </c>
      <c r="F72" s="644" t="s">
        <v>1499</v>
      </c>
      <c r="G72" s="648">
        <f t="shared" si="3"/>
        <v>80750</v>
      </c>
      <c r="H72" s="648">
        <f t="shared" si="4"/>
        <v>4250</v>
      </c>
      <c r="I72" s="655"/>
      <c r="J72" s="656"/>
      <c r="K72" s="657"/>
      <c r="L72" s="657"/>
      <c r="M72" s="680">
        <v>85000</v>
      </c>
      <c r="N72" s="644" t="s">
        <v>1499</v>
      </c>
      <c r="O72" s="652"/>
      <c r="P72" s="653" t="s">
        <v>1546</v>
      </c>
    </row>
    <row r="73" spans="1:16" ht="99" customHeight="1">
      <c r="A73" s="643">
        <v>62</v>
      </c>
      <c r="B73" s="644" t="s">
        <v>183</v>
      </c>
      <c r="C73" s="679" t="s">
        <v>1496</v>
      </c>
      <c r="D73" s="219" t="s">
        <v>1574</v>
      </c>
      <c r="E73" s="646" t="s">
        <v>1545</v>
      </c>
      <c r="F73" s="644" t="s">
        <v>1499</v>
      </c>
      <c r="G73" s="648">
        <f t="shared" si="3"/>
        <v>79895</v>
      </c>
      <c r="H73" s="648">
        <f t="shared" si="4"/>
        <v>4205</v>
      </c>
      <c r="I73" s="655"/>
      <c r="J73" s="656"/>
      <c r="K73" s="657"/>
      <c r="L73" s="657"/>
      <c r="M73" s="680">
        <v>84100</v>
      </c>
      <c r="N73" s="644" t="s">
        <v>1499</v>
      </c>
      <c r="O73" s="652"/>
      <c r="P73" s="653" t="s">
        <v>1546</v>
      </c>
    </row>
    <row r="74" spans="1:16" ht="99" customHeight="1">
      <c r="A74" s="643">
        <v>63</v>
      </c>
      <c r="B74" s="644" t="s">
        <v>183</v>
      </c>
      <c r="C74" s="679" t="s">
        <v>1496</v>
      </c>
      <c r="D74" s="219" t="s">
        <v>1575</v>
      </c>
      <c r="E74" s="646" t="s">
        <v>1545</v>
      </c>
      <c r="F74" s="644" t="s">
        <v>1499</v>
      </c>
      <c r="G74" s="648">
        <f t="shared" si="3"/>
        <v>114095</v>
      </c>
      <c r="H74" s="648">
        <f t="shared" si="4"/>
        <v>6005</v>
      </c>
      <c r="I74" s="655"/>
      <c r="J74" s="656"/>
      <c r="K74" s="657"/>
      <c r="L74" s="657"/>
      <c r="M74" s="680">
        <v>120100</v>
      </c>
      <c r="N74" s="644" t="s">
        <v>1499</v>
      </c>
      <c r="O74" s="652"/>
      <c r="P74" s="653" t="s">
        <v>1546</v>
      </c>
    </row>
    <row r="75" spans="1:16" ht="99" customHeight="1">
      <c r="A75" s="643">
        <v>64</v>
      </c>
      <c r="B75" s="644" t="s">
        <v>183</v>
      </c>
      <c r="C75" s="679" t="s">
        <v>1496</v>
      </c>
      <c r="D75" s="219" t="s">
        <v>1576</v>
      </c>
      <c r="E75" s="646" t="s">
        <v>1545</v>
      </c>
      <c r="F75" s="644" t="s">
        <v>1499</v>
      </c>
      <c r="G75" s="648">
        <f t="shared" si="3"/>
        <v>106400</v>
      </c>
      <c r="H75" s="648">
        <f t="shared" si="4"/>
        <v>5600</v>
      </c>
      <c r="I75" s="655"/>
      <c r="J75" s="656"/>
      <c r="K75" s="657"/>
      <c r="L75" s="657"/>
      <c r="M75" s="680">
        <v>112000</v>
      </c>
      <c r="N75" s="644" t="s">
        <v>1499</v>
      </c>
      <c r="O75" s="652"/>
      <c r="P75" s="653" t="s">
        <v>1546</v>
      </c>
    </row>
    <row r="76" spans="1:16" ht="99" customHeight="1">
      <c r="A76" s="643">
        <v>65</v>
      </c>
      <c r="B76" s="644" t="s">
        <v>183</v>
      </c>
      <c r="C76" s="679" t="s">
        <v>1496</v>
      </c>
      <c r="D76" s="219" t="s">
        <v>1577</v>
      </c>
      <c r="E76" s="646" t="s">
        <v>1545</v>
      </c>
      <c r="F76" s="644" t="s">
        <v>1499</v>
      </c>
      <c r="G76" s="648">
        <f t="shared" si="3"/>
        <v>87229</v>
      </c>
      <c r="H76" s="648">
        <f t="shared" si="4"/>
        <v>4591</v>
      </c>
      <c r="I76" s="655"/>
      <c r="J76" s="656"/>
      <c r="K76" s="657"/>
      <c r="L76" s="657"/>
      <c r="M76" s="680">
        <v>91820</v>
      </c>
      <c r="N76" s="644" t="s">
        <v>1499</v>
      </c>
      <c r="O76" s="652"/>
      <c r="P76" s="653" t="s">
        <v>1546</v>
      </c>
    </row>
    <row r="77" spans="1:16" ht="99" customHeight="1">
      <c r="A77" s="643">
        <v>66</v>
      </c>
      <c r="B77" s="644" t="s">
        <v>183</v>
      </c>
      <c r="C77" s="679" t="s">
        <v>1496</v>
      </c>
      <c r="D77" s="219" t="s">
        <v>1578</v>
      </c>
      <c r="E77" s="646" t="s">
        <v>1545</v>
      </c>
      <c r="F77" s="644" t="s">
        <v>1499</v>
      </c>
      <c r="G77" s="648">
        <f t="shared" si="3"/>
        <v>64600</v>
      </c>
      <c r="H77" s="648">
        <f t="shared" si="4"/>
        <v>3400</v>
      </c>
      <c r="I77" s="655"/>
      <c r="J77" s="656"/>
      <c r="K77" s="657"/>
      <c r="L77" s="657"/>
      <c r="M77" s="680">
        <v>68000</v>
      </c>
      <c r="N77" s="644" t="s">
        <v>1499</v>
      </c>
      <c r="O77" s="652"/>
      <c r="P77" s="653" t="s">
        <v>1546</v>
      </c>
    </row>
    <row r="78" spans="1:16" ht="99" customHeight="1">
      <c r="A78" s="643">
        <v>67</v>
      </c>
      <c r="B78" s="644" t="s">
        <v>183</v>
      </c>
      <c r="C78" s="679" t="s">
        <v>1496</v>
      </c>
      <c r="D78" s="219" t="s">
        <v>1579</v>
      </c>
      <c r="E78" s="646" t="s">
        <v>1545</v>
      </c>
      <c r="F78" s="644" t="s">
        <v>1499</v>
      </c>
      <c r="G78" s="648">
        <f t="shared" si="3"/>
        <v>75050</v>
      </c>
      <c r="H78" s="648">
        <f t="shared" si="4"/>
        <v>3950</v>
      </c>
      <c r="I78" s="655"/>
      <c r="J78" s="656"/>
      <c r="K78" s="657"/>
      <c r="L78" s="657"/>
      <c r="M78" s="680">
        <v>79000</v>
      </c>
      <c r="N78" s="644" t="s">
        <v>1499</v>
      </c>
      <c r="O78" s="652"/>
      <c r="P78" s="653" t="s">
        <v>1546</v>
      </c>
    </row>
    <row r="79" spans="1:16" ht="99" customHeight="1">
      <c r="A79" s="643">
        <v>68</v>
      </c>
      <c r="B79" s="644" t="s">
        <v>183</v>
      </c>
      <c r="C79" s="679" t="s">
        <v>1496</v>
      </c>
      <c r="D79" s="219" t="s">
        <v>1580</v>
      </c>
      <c r="E79" s="646" t="s">
        <v>1545</v>
      </c>
      <c r="F79" s="644" t="s">
        <v>1499</v>
      </c>
      <c r="G79" s="648">
        <f t="shared" si="3"/>
        <v>79819</v>
      </c>
      <c r="H79" s="648">
        <f t="shared" si="4"/>
        <v>4201</v>
      </c>
      <c r="I79" s="655"/>
      <c r="J79" s="656"/>
      <c r="K79" s="657"/>
      <c r="L79" s="657"/>
      <c r="M79" s="680">
        <v>84020</v>
      </c>
      <c r="N79" s="644" t="s">
        <v>1499</v>
      </c>
      <c r="O79" s="652"/>
      <c r="P79" s="653" t="s">
        <v>1546</v>
      </c>
    </row>
    <row r="80" spans="1:16" ht="99" customHeight="1">
      <c r="A80" s="643">
        <v>69</v>
      </c>
      <c r="B80" s="644" t="s">
        <v>183</v>
      </c>
      <c r="C80" s="679" t="s">
        <v>1496</v>
      </c>
      <c r="D80" s="219" t="s">
        <v>1581</v>
      </c>
      <c r="E80" s="646" t="s">
        <v>1545</v>
      </c>
      <c r="F80" s="644" t="s">
        <v>1499</v>
      </c>
      <c r="G80" s="648">
        <f t="shared" si="3"/>
        <v>68400</v>
      </c>
      <c r="H80" s="648">
        <f t="shared" si="4"/>
        <v>3600</v>
      </c>
      <c r="I80" s="655"/>
      <c r="J80" s="656"/>
      <c r="K80" s="657"/>
      <c r="L80" s="657"/>
      <c r="M80" s="680">
        <v>72000</v>
      </c>
      <c r="N80" s="644" t="s">
        <v>1499</v>
      </c>
      <c r="O80" s="652"/>
      <c r="P80" s="653" t="s">
        <v>1546</v>
      </c>
    </row>
    <row r="81" spans="1:16" ht="99" customHeight="1">
      <c r="A81" s="643">
        <v>70</v>
      </c>
      <c r="B81" s="644" t="s">
        <v>183</v>
      </c>
      <c r="C81" s="679" t="s">
        <v>1496</v>
      </c>
      <c r="D81" s="219" t="s">
        <v>1582</v>
      </c>
      <c r="E81" s="646" t="s">
        <v>1545</v>
      </c>
      <c r="F81" s="644" t="s">
        <v>1499</v>
      </c>
      <c r="G81" s="648">
        <f t="shared" si="3"/>
        <v>58900</v>
      </c>
      <c r="H81" s="648">
        <f t="shared" si="4"/>
        <v>3100</v>
      </c>
      <c r="I81" s="655"/>
      <c r="J81" s="656"/>
      <c r="K81" s="657"/>
      <c r="L81" s="657"/>
      <c r="M81" s="680">
        <v>62000</v>
      </c>
      <c r="N81" s="644" t="s">
        <v>1499</v>
      </c>
      <c r="O81" s="652"/>
      <c r="P81" s="653" t="s">
        <v>1546</v>
      </c>
    </row>
    <row r="82" spans="1:16" ht="99" customHeight="1">
      <c r="A82" s="643">
        <v>71</v>
      </c>
      <c r="B82" s="644" t="s">
        <v>183</v>
      </c>
      <c r="C82" s="679" t="s">
        <v>1496</v>
      </c>
      <c r="D82" s="219" t="s">
        <v>1583</v>
      </c>
      <c r="E82" s="646" t="s">
        <v>1545</v>
      </c>
      <c r="F82" s="644" t="s">
        <v>1499</v>
      </c>
      <c r="G82" s="648">
        <f t="shared" si="3"/>
        <v>67735</v>
      </c>
      <c r="H82" s="648">
        <f t="shared" si="4"/>
        <v>3565</v>
      </c>
      <c r="I82" s="655"/>
      <c r="J82" s="656"/>
      <c r="K82" s="657"/>
      <c r="L82" s="657"/>
      <c r="M82" s="680">
        <v>71300</v>
      </c>
      <c r="N82" s="644" t="s">
        <v>1499</v>
      </c>
      <c r="O82" s="652"/>
      <c r="P82" s="653" t="s">
        <v>1546</v>
      </c>
    </row>
    <row r="83" spans="1:16" ht="99" customHeight="1">
      <c r="A83" s="643">
        <v>72</v>
      </c>
      <c r="B83" s="644" t="s">
        <v>183</v>
      </c>
      <c r="C83" s="679" t="s">
        <v>1496</v>
      </c>
      <c r="D83" s="219" t="s">
        <v>1584</v>
      </c>
      <c r="E83" s="646" t="s">
        <v>1545</v>
      </c>
      <c r="F83" s="644" t="s">
        <v>1499</v>
      </c>
      <c r="G83" s="648">
        <f t="shared" si="3"/>
        <v>105450</v>
      </c>
      <c r="H83" s="648">
        <f t="shared" si="4"/>
        <v>5550</v>
      </c>
      <c r="I83" s="655"/>
      <c r="J83" s="656"/>
      <c r="K83" s="657"/>
      <c r="L83" s="657"/>
      <c r="M83" s="680">
        <v>111000</v>
      </c>
      <c r="N83" s="644" t="s">
        <v>1499</v>
      </c>
      <c r="O83" s="652"/>
      <c r="P83" s="653" t="s">
        <v>1546</v>
      </c>
    </row>
    <row r="84" spans="1:16" ht="36" customHeight="1">
      <c r="A84" s="643"/>
      <c r="B84" s="642"/>
      <c r="C84" s="687"/>
      <c r="D84" s="642"/>
      <c r="E84" s="435"/>
      <c r="F84" s="688"/>
      <c r="G84" s="689">
        <f>SUM(G12:G83)</f>
        <v>59247626.014000013</v>
      </c>
      <c r="H84" s="689">
        <f>SUM(H12:H83)</f>
        <v>3118296.1059999997</v>
      </c>
      <c r="I84" s="690"/>
      <c r="J84" s="691"/>
      <c r="K84" s="692"/>
      <c r="L84" s="692"/>
      <c r="M84" s="693">
        <f>SUM(M12:M83)</f>
        <v>62365922.119999997</v>
      </c>
      <c r="N84" s="642"/>
      <c r="O84" s="694"/>
      <c r="P84" s="695"/>
    </row>
    <row r="85" spans="1:16" ht="36.75" customHeight="1">
      <c r="A85" s="696"/>
      <c r="B85" s="697"/>
      <c r="C85" s="698"/>
      <c r="D85" s="697"/>
      <c r="E85" s="699"/>
      <c r="F85" s="700"/>
      <c r="G85" s="701"/>
      <c r="H85" s="701"/>
      <c r="I85" s="702"/>
      <c r="J85" s="703"/>
      <c r="K85" s="704"/>
      <c r="L85" s="704"/>
      <c r="M85" s="705"/>
      <c r="N85" s="697"/>
      <c r="O85" s="706"/>
      <c r="P85" s="707"/>
    </row>
    <row r="86" spans="1:16" ht="93" customHeight="1">
      <c r="A86" s="643">
        <v>1</v>
      </c>
      <c r="B86" s="644" t="s">
        <v>183</v>
      </c>
      <c r="C86" s="679" t="s">
        <v>1496</v>
      </c>
      <c r="D86" s="245" t="s">
        <v>1585</v>
      </c>
      <c r="E86" s="646" t="s">
        <v>1545</v>
      </c>
      <c r="F86" s="644" t="s">
        <v>1499</v>
      </c>
      <c r="G86" s="648">
        <f t="shared" ref="G86:G99" si="5">M86*0.95</f>
        <v>1235000</v>
      </c>
      <c r="H86" s="648">
        <f t="shared" ref="H86:H99" si="6">M86-G86</f>
        <v>65000</v>
      </c>
      <c r="I86" s="708"/>
      <c r="J86" s="708"/>
      <c r="K86" s="690"/>
      <c r="L86" s="690"/>
      <c r="M86" s="709">
        <v>1300000</v>
      </c>
      <c r="N86" s="644" t="s">
        <v>1499</v>
      </c>
      <c r="O86" s="708"/>
      <c r="P86" s="653" t="s">
        <v>1512</v>
      </c>
    </row>
    <row r="87" spans="1:16" ht="93" customHeight="1">
      <c r="A87" s="643">
        <v>2</v>
      </c>
      <c r="B87" s="644" t="s">
        <v>183</v>
      </c>
      <c r="C87" s="679" t="s">
        <v>1496</v>
      </c>
      <c r="D87" s="245" t="s">
        <v>1586</v>
      </c>
      <c r="E87" s="646" t="s">
        <v>1545</v>
      </c>
      <c r="F87" s="644" t="s">
        <v>1499</v>
      </c>
      <c r="G87" s="648">
        <f t="shared" si="5"/>
        <v>1140000</v>
      </c>
      <c r="H87" s="648">
        <f t="shared" si="6"/>
        <v>60000</v>
      </c>
      <c r="I87" s="708"/>
      <c r="J87" s="708"/>
      <c r="K87" s="690"/>
      <c r="L87" s="690"/>
      <c r="M87" s="709">
        <v>1200000</v>
      </c>
      <c r="N87" s="644" t="s">
        <v>1499</v>
      </c>
      <c r="O87" s="690"/>
      <c r="P87" s="653" t="s">
        <v>1512</v>
      </c>
    </row>
    <row r="88" spans="1:16" ht="102" customHeight="1">
      <c r="A88" s="643">
        <v>3</v>
      </c>
      <c r="B88" s="644" t="s">
        <v>183</v>
      </c>
      <c r="C88" s="679" t="s">
        <v>1496</v>
      </c>
      <c r="D88" s="245" t="s">
        <v>1587</v>
      </c>
      <c r="E88" s="646" t="s">
        <v>1545</v>
      </c>
      <c r="F88" s="644" t="s">
        <v>1499</v>
      </c>
      <c r="G88" s="648">
        <f t="shared" si="5"/>
        <v>1187500</v>
      </c>
      <c r="H88" s="648">
        <f t="shared" si="6"/>
        <v>62500</v>
      </c>
      <c r="I88" s="708"/>
      <c r="J88" s="708"/>
      <c r="K88" s="690"/>
      <c r="L88" s="690"/>
      <c r="M88" s="709">
        <v>1250000</v>
      </c>
      <c r="N88" s="644" t="s">
        <v>1499</v>
      </c>
      <c r="O88" s="690"/>
      <c r="P88" s="653" t="s">
        <v>1512</v>
      </c>
    </row>
    <row r="89" spans="1:16" ht="77.25" customHeight="1">
      <c r="A89" s="643">
        <v>4</v>
      </c>
      <c r="B89" s="644" t="s">
        <v>183</v>
      </c>
      <c r="C89" s="679" t="s">
        <v>1496</v>
      </c>
      <c r="D89" s="245" t="s">
        <v>1588</v>
      </c>
      <c r="E89" s="646" t="s">
        <v>1545</v>
      </c>
      <c r="F89" s="644" t="s">
        <v>1499</v>
      </c>
      <c r="G89" s="648">
        <f t="shared" si="5"/>
        <v>1045000</v>
      </c>
      <c r="H89" s="648">
        <f t="shared" si="6"/>
        <v>55000</v>
      </c>
      <c r="I89" s="708"/>
      <c r="J89" s="708"/>
      <c r="K89" s="690"/>
      <c r="L89" s="690"/>
      <c r="M89" s="709">
        <v>1100000</v>
      </c>
      <c r="N89" s="644" t="s">
        <v>1499</v>
      </c>
      <c r="O89" s="690"/>
      <c r="P89" s="653" t="s">
        <v>1512</v>
      </c>
    </row>
    <row r="90" spans="1:16" ht="90" customHeight="1">
      <c r="A90" s="643">
        <v>5</v>
      </c>
      <c r="B90" s="644" t="s">
        <v>183</v>
      </c>
      <c r="C90" s="679" t="s">
        <v>1496</v>
      </c>
      <c r="D90" s="245" t="s">
        <v>1589</v>
      </c>
      <c r="E90" s="646" t="s">
        <v>1545</v>
      </c>
      <c r="F90" s="644" t="s">
        <v>1499</v>
      </c>
      <c r="G90" s="648">
        <f t="shared" si="5"/>
        <v>617500</v>
      </c>
      <c r="H90" s="648">
        <f t="shared" si="6"/>
        <v>32500</v>
      </c>
      <c r="I90" s="708"/>
      <c r="J90" s="708"/>
      <c r="K90" s="690"/>
      <c r="L90" s="690"/>
      <c r="M90" s="709">
        <v>650000</v>
      </c>
      <c r="N90" s="644" t="s">
        <v>1499</v>
      </c>
      <c r="O90" s="708"/>
      <c r="P90" s="653" t="s">
        <v>1512</v>
      </c>
    </row>
    <row r="91" spans="1:16" ht="87" customHeight="1">
      <c r="A91" s="643">
        <v>6</v>
      </c>
      <c r="B91" s="644" t="s">
        <v>183</v>
      </c>
      <c r="C91" s="679" t="s">
        <v>1496</v>
      </c>
      <c r="D91" s="245" t="s">
        <v>1590</v>
      </c>
      <c r="E91" s="646" t="s">
        <v>1545</v>
      </c>
      <c r="F91" s="644" t="s">
        <v>1499</v>
      </c>
      <c r="G91" s="648">
        <f t="shared" si="5"/>
        <v>570000</v>
      </c>
      <c r="H91" s="648">
        <f t="shared" si="6"/>
        <v>30000</v>
      </c>
      <c r="I91" s="708"/>
      <c r="J91" s="708"/>
      <c r="K91" s="690"/>
      <c r="L91" s="690"/>
      <c r="M91" s="709">
        <v>600000</v>
      </c>
      <c r="N91" s="644" t="s">
        <v>1499</v>
      </c>
      <c r="O91" s="708"/>
      <c r="P91" s="653" t="s">
        <v>1512</v>
      </c>
    </row>
    <row r="92" spans="1:16" ht="103.5" customHeight="1">
      <c r="A92" s="643">
        <v>7</v>
      </c>
      <c r="B92" s="644" t="s">
        <v>183</v>
      </c>
      <c r="C92" s="679" t="s">
        <v>1496</v>
      </c>
      <c r="D92" s="245" t="s">
        <v>1591</v>
      </c>
      <c r="E92" s="646" t="s">
        <v>1545</v>
      </c>
      <c r="F92" s="644" t="s">
        <v>1499</v>
      </c>
      <c r="G92" s="648">
        <f t="shared" si="5"/>
        <v>950000</v>
      </c>
      <c r="H92" s="648">
        <f t="shared" si="6"/>
        <v>50000</v>
      </c>
      <c r="I92" s="708"/>
      <c r="J92" s="708"/>
      <c r="K92" s="690"/>
      <c r="L92" s="690"/>
      <c r="M92" s="709">
        <v>1000000</v>
      </c>
      <c r="N92" s="644" t="s">
        <v>1499</v>
      </c>
      <c r="O92" s="708"/>
      <c r="P92" s="653" t="s">
        <v>1512</v>
      </c>
    </row>
    <row r="93" spans="1:16" ht="88.5" customHeight="1">
      <c r="A93" s="643">
        <v>8</v>
      </c>
      <c r="B93" s="644" t="s">
        <v>183</v>
      </c>
      <c r="C93" s="679" t="s">
        <v>1496</v>
      </c>
      <c r="D93" s="245" t="s">
        <v>1592</v>
      </c>
      <c r="E93" s="646" t="s">
        <v>1545</v>
      </c>
      <c r="F93" s="644" t="s">
        <v>1499</v>
      </c>
      <c r="G93" s="648">
        <f t="shared" si="5"/>
        <v>1187500</v>
      </c>
      <c r="H93" s="648">
        <f t="shared" si="6"/>
        <v>62500</v>
      </c>
      <c r="I93" s="708"/>
      <c r="J93" s="708"/>
      <c r="K93" s="690"/>
      <c r="L93" s="690"/>
      <c r="M93" s="709">
        <v>1250000</v>
      </c>
      <c r="N93" s="644" t="s">
        <v>1499</v>
      </c>
      <c r="O93" s="708"/>
      <c r="P93" s="653" t="s">
        <v>1512</v>
      </c>
    </row>
    <row r="94" spans="1:16" ht="90" customHeight="1">
      <c r="A94" s="643">
        <v>9</v>
      </c>
      <c r="B94" s="644" t="s">
        <v>183</v>
      </c>
      <c r="C94" s="679" t="s">
        <v>1496</v>
      </c>
      <c r="D94" s="245" t="s">
        <v>1593</v>
      </c>
      <c r="E94" s="646" t="s">
        <v>1545</v>
      </c>
      <c r="F94" s="644" t="s">
        <v>1499</v>
      </c>
      <c r="G94" s="648">
        <f t="shared" si="5"/>
        <v>1064000</v>
      </c>
      <c r="H94" s="648">
        <f t="shared" si="6"/>
        <v>56000</v>
      </c>
      <c r="I94" s="708"/>
      <c r="J94" s="708"/>
      <c r="K94" s="690"/>
      <c r="L94" s="690"/>
      <c r="M94" s="709">
        <v>1120000</v>
      </c>
      <c r="N94" s="644" t="s">
        <v>1499</v>
      </c>
      <c r="O94" s="708"/>
      <c r="P94" s="653" t="s">
        <v>1512</v>
      </c>
    </row>
    <row r="95" spans="1:16" ht="92.25" customHeight="1">
      <c r="A95" s="643">
        <v>10</v>
      </c>
      <c r="B95" s="644" t="s">
        <v>183</v>
      </c>
      <c r="C95" s="679" t="s">
        <v>1496</v>
      </c>
      <c r="D95" s="245" t="s">
        <v>1594</v>
      </c>
      <c r="E95" s="646" t="s">
        <v>1545</v>
      </c>
      <c r="F95" s="644" t="s">
        <v>1499</v>
      </c>
      <c r="G95" s="648">
        <f t="shared" si="5"/>
        <v>1311000</v>
      </c>
      <c r="H95" s="648">
        <f t="shared" si="6"/>
        <v>69000</v>
      </c>
      <c r="I95" s="708"/>
      <c r="J95" s="708"/>
      <c r="K95" s="690"/>
      <c r="L95" s="690"/>
      <c r="M95" s="709">
        <v>1380000</v>
      </c>
      <c r="N95" s="644" t="s">
        <v>1499</v>
      </c>
      <c r="O95" s="708"/>
      <c r="P95" s="653" t="s">
        <v>1512</v>
      </c>
    </row>
    <row r="96" spans="1:16" ht="96" customHeight="1">
      <c r="A96" s="643">
        <v>11</v>
      </c>
      <c r="B96" s="644" t="s">
        <v>183</v>
      </c>
      <c r="C96" s="679" t="s">
        <v>1496</v>
      </c>
      <c r="D96" s="245" t="s">
        <v>1595</v>
      </c>
      <c r="E96" s="646" t="s">
        <v>1545</v>
      </c>
      <c r="F96" s="644" t="s">
        <v>1499</v>
      </c>
      <c r="G96" s="648">
        <f t="shared" si="5"/>
        <v>617500</v>
      </c>
      <c r="H96" s="648">
        <f t="shared" si="6"/>
        <v>32500</v>
      </c>
      <c r="I96" s="708"/>
      <c r="J96" s="708"/>
      <c r="K96" s="690"/>
      <c r="L96" s="690"/>
      <c r="M96" s="709">
        <v>650000</v>
      </c>
      <c r="N96" s="644" t="s">
        <v>1499</v>
      </c>
      <c r="O96" s="708"/>
      <c r="P96" s="653" t="s">
        <v>1512</v>
      </c>
    </row>
    <row r="97" spans="1:16" ht="86.25" customHeight="1">
      <c r="A97" s="643">
        <v>12</v>
      </c>
      <c r="B97" s="644" t="s">
        <v>183</v>
      </c>
      <c r="C97" s="679" t="s">
        <v>1496</v>
      </c>
      <c r="D97" s="245" t="s">
        <v>1596</v>
      </c>
      <c r="E97" s="646" t="s">
        <v>1545</v>
      </c>
      <c r="F97" s="644" t="s">
        <v>1499</v>
      </c>
      <c r="G97" s="648">
        <f t="shared" si="5"/>
        <v>817000</v>
      </c>
      <c r="H97" s="648">
        <f t="shared" si="6"/>
        <v>43000</v>
      </c>
      <c r="I97" s="708"/>
      <c r="J97" s="708"/>
      <c r="K97" s="690"/>
      <c r="L97" s="690"/>
      <c r="M97" s="709">
        <v>860000</v>
      </c>
      <c r="N97" s="644" t="s">
        <v>1499</v>
      </c>
      <c r="O97" s="708"/>
      <c r="P97" s="653" t="s">
        <v>1512</v>
      </c>
    </row>
    <row r="98" spans="1:16" ht="82.5" customHeight="1">
      <c r="A98" s="643">
        <v>13</v>
      </c>
      <c r="B98" s="644" t="s">
        <v>183</v>
      </c>
      <c r="C98" s="679" t="s">
        <v>1496</v>
      </c>
      <c r="D98" s="245" t="s">
        <v>1597</v>
      </c>
      <c r="E98" s="646" t="s">
        <v>1545</v>
      </c>
      <c r="F98" s="644" t="s">
        <v>1499</v>
      </c>
      <c r="G98" s="648">
        <f t="shared" si="5"/>
        <v>1121000</v>
      </c>
      <c r="H98" s="648">
        <f t="shared" si="6"/>
        <v>59000</v>
      </c>
      <c r="I98" s="708"/>
      <c r="J98" s="708"/>
      <c r="K98" s="690"/>
      <c r="L98" s="690"/>
      <c r="M98" s="709">
        <v>1180000</v>
      </c>
      <c r="N98" s="644" t="s">
        <v>1499</v>
      </c>
      <c r="O98" s="708"/>
      <c r="P98" s="653" t="s">
        <v>1512</v>
      </c>
    </row>
    <row r="99" spans="1:16" ht="86.25" customHeight="1">
      <c r="A99" s="643">
        <v>14</v>
      </c>
      <c r="B99" s="644" t="s">
        <v>183</v>
      </c>
      <c r="C99" s="679" t="s">
        <v>1496</v>
      </c>
      <c r="D99" s="245" t="s">
        <v>1598</v>
      </c>
      <c r="E99" s="646" t="s">
        <v>1545</v>
      </c>
      <c r="F99" s="644" t="s">
        <v>1499</v>
      </c>
      <c r="G99" s="648">
        <f t="shared" si="5"/>
        <v>532000</v>
      </c>
      <c r="H99" s="648">
        <f t="shared" si="6"/>
        <v>28000</v>
      </c>
      <c r="I99" s="708"/>
      <c r="J99" s="708"/>
      <c r="K99" s="690"/>
      <c r="L99" s="690"/>
      <c r="M99" s="709">
        <v>560000</v>
      </c>
      <c r="N99" s="644" t="s">
        <v>1499</v>
      </c>
      <c r="O99" s="708"/>
      <c r="P99" s="653" t="s">
        <v>1512</v>
      </c>
    </row>
    <row r="100" spans="1:16" ht="65.25" customHeight="1">
      <c r="A100" s="959" t="s">
        <v>1599</v>
      </c>
      <c r="B100" s="959"/>
      <c r="C100" s="959"/>
      <c r="D100" s="959"/>
      <c r="E100" s="959"/>
      <c r="F100" s="959"/>
      <c r="G100" s="959"/>
      <c r="H100" s="959"/>
      <c r="I100" s="959"/>
      <c r="J100" s="959"/>
      <c r="K100" s="959"/>
      <c r="L100" s="959"/>
      <c r="M100" s="959"/>
      <c r="N100" s="959"/>
      <c r="O100" s="959"/>
      <c r="P100" s="960"/>
    </row>
    <row r="101" spans="1:16" ht="88.5" customHeight="1">
      <c r="A101" s="643">
        <v>1</v>
      </c>
      <c r="B101" s="644" t="s">
        <v>183</v>
      </c>
      <c r="C101" s="679" t="s">
        <v>1496</v>
      </c>
      <c r="D101" s="143" t="s">
        <v>1600</v>
      </c>
      <c r="E101" s="646" t="s">
        <v>1545</v>
      </c>
      <c r="F101" s="644" t="s">
        <v>1499</v>
      </c>
      <c r="G101" s="648">
        <f t="shared" ref="G101:G109" si="7">M101*0.95</f>
        <v>1289283.3230000001</v>
      </c>
      <c r="H101" s="648">
        <f t="shared" ref="H101:H109" si="8">M101-G101</f>
        <v>67857.016999999993</v>
      </c>
      <c r="I101" s="708"/>
      <c r="J101" s="708"/>
      <c r="K101" s="690"/>
      <c r="L101" s="690"/>
      <c r="M101" s="710">
        <v>1357140.34</v>
      </c>
      <c r="N101" s="644" t="s">
        <v>1499</v>
      </c>
      <c r="O101" s="708"/>
      <c r="P101" s="653" t="s">
        <v>1512</v>
      </c>
    </row>
    <row r="102" spans="1:16" ht="88.5" customHeight="1">
      <c r="A102" s="643">
        <v>2</v>
      </c>
      <c r="B102" s="644" t="s">
        <v>183</v>
      </c>
      <c r="C102" s="679" t="s">
        <v>1496</v>
      </c>
      <c r="D102" s="143" t="s">
        <v>1601</v>
      </c>
      <c r="E102" s="646" t="s">
        <v>1545</v>
      </c>
      <c r="F102" s="644" t="s">
        <v>1499</v>
      </c>
      <c r="G102" s="648">
        <f t="shared" si="7"/>
        <v>1812054.0064999999</v>
      </c>
      <c r="H102" s="648">
        <f t="shared" si="8"/>
        <v>95371.263500000117</v>
      </c>
      <c r="I102" s="708"/>
      <c r="J102" s="708"/>
      <c r="K102" s="690"/>
      <c r="L102" s="690"/>
      <c r="M102" s="710">
        <v>1907425.27</v>
      </c>
      <c r="N102" s="644" t="s">
        <v>1499</v>
      </c>
      <c r="O102" s="708"/>
      <c r="P102" s="653" t="s">
        <v>1512</v>
      </c>
    </row>
    <row r="103" spans="1:16" ht="88.5" customHeight="1">
      <c r="A103" s="643">
        <v>3</v>
      </c>
      <c r="B103" s="644" t="s">
        <v>183</v>
      </c>
      <c r="C103" s="679" t="s">
        <v>1496</v>
      </c>
      <c r="D103" s="143" t="s">
        <v>1602</v>
      </c>
      <c r="E103" s="646" t="s">
        <v>1545</v>
      </c>
      <c r="F103" s="644" t="s">
        <v>1499</v>
      </c>
      <c r="G103" s="648">
        <f t="shared" si="7"/>
        <v>703731.04399999999</v>
      </c>
      <c r="H103" s="648">
        <f t="shared" si="8"/>
        <v>37038.476000000024</v>
      </c>
      <c r="I103" s="708"/>
      <c r="J103" s="708"/>
      <c r="K103" s="690"/>
      <c r="L103" s="690"/>
      <c r="M103" s="710">
        <v>740769.52</v>
      </c>
      <c r="N103" s="644" t="s">
        <v>1499</v>
      </c>
      <c r="O103" s="708"/>
      <c r="P103" s="653" t="s">
        <v>1512</v>
      </c>
    </row>
    <row r="104" spans="1:16" ht="94.5" customHeight="1">
      <c r="A104" s="643">
        <v>4</v>
      </c>
      <c r="B104" s="644" t="s">
        <v>183</v>
      </c>
      <c r="C104" s="679" t="s">
        <v>1496</v>
      </c>
      <c r="D104" s="143" t="s">
        <v>1603</v>
      </c>
      <c r="E104" s="646" t="s">
        <v>1545</v>
      </c>
      <c r="F104" s="644" t="s">
        <v>1499</v>
      </c>
      <c r="G104" s="648">
        <f t="shared" si="7"/>
        <v>703731.04399999999</v>
      </c>
      <c r="H104" s="648">
        <f t="shared" si="8"/>
        <v>37038.476000000024</v>
      </c>
      <c r="I104" s="708"/>
      <c r="J104" s="708"/>
      <c r="K104" s="690"/>
      <c r="L104" s="690"/>
      <c r="M104" s="710">
        <v>740769.52</v>
      </c>
      <c r="N104" s="644" t="s">
        <v>1499</v>
      </c>
      <c r="O104" s="708"/>
      <c r="P104" s="653" t="s">
        <v>1512</v>
      </c>
    </row>
    <row r="105" spans="1:16" ht="86.25" customHeight="1">
      <c r="A105" s="643">
        <v>5</v>
      </c>
      <c r="B105" s="644" t="s">
        <v>183</v>
      </c>
      <c r="C105" s="679" t="s">
        <v>1496</v>
      </c>
      <c r="D105" s="143" t="s">
        <v>1604</v>
      </c>
      <c r="E105" s="646" t="s">
        <v>1545</v>
      </c>
      <c r="F105" s="644" t="s">
        <v>1499</v>
      </c>
      <c r="G105" s="648">
        <f t="shared" si="7"/>
        <v>470244.73700000002</v>
      </c>
      <c r="H105" s="648">
        <f t="shared" si="8"/>
        <v>24749.722999999998</v>
      </c>
      <c r="I105" s="708"/>
      <c r="J105" s="708"/>
      <c r="K105" s="690"/>
      <c r="L105" s="690"/>
      <c r="M105" s="710">
        <v>494994.46</v>
      </c>
      <c r="N105" s="644" t="s">
        <v>1499</v>
      </c>
      <c r="O105" s="708"/>
      <c r="P105" s="653" t="s">
        <v>1512</v>
      </c>
    </row>
    <row r="106" spans="1:16" ht="84.75" customHeight="1">
      <c r="A106" s="643">
        <v>6</v>
      </c>
      <c r="B106" s="644" t="s">
        <v>183</v>
      </c>
      <c r="C106" s="679" t="s">
        <v>1496</v>
      </c>
      <c r="D106" s="143" t="s">
        <v>1605</v>
      </c>
      <c r="E106" s="646" t="s">
        <v>1545</v>
      </c>
      <c r="F106" s="644" t="s">
        <v>1499</v>
      </c>
      <c r="G106" s="648">
        <f t="shared" si="7"/>
        <v>248776.557</v>
      </c>
      <c r="H106" s="648">
        <f t="shared" si="8"/>
        <v>13093.502999999997</v>
      </c>
      <c r="I106" s="708"/>
      <c r="J106" s="708"/>
      <c r="K106" s="690"/>
      <c r="L106" s="690"/>
      <c r="M106" s="710">
        <v>261870.06</v>
      </c>
      <c r="N106" s="644" t="s">
        <v>1499</v>
      </c>
      <c r="O106" s="708"/>
      <c r="P106" s="653" t="s">
        <v>1512</v>
      </c>
    </row>
    <row r="107" spans="1:16" ht="87" customHeight="1">
      <c r="A107" s="643">
        <v>7</v>
      </c>
      <c r="B107" s="644" t="s">
        <v>183</v>
      </c>
      <c r="C107" s="679" t="s">
        <v>1496</v>
      </c>
      <c r="D107" s="143" t="s">
        <v>1606</v>
      </c>
      <c r="E107" s="646" t="s">
        <v>1545</v>
      </c>
      <c r="F107" s="644" t="s">
        <v>1499</v>
      </c>
      <c r="G107" s="648">
        <f t="shared" si="7"/>
        <v>1520000</v>
      </c>
      <c r="H107" s="648">
        <f t="shared" si="8"/>
        <v>80000</v>
      </c>
      <c r="I107" s="708"/>
      <c r="J107" s="708"/>
      <c r="K107" s="690"/>
      <c r="L107" s="690"/>
      <c r="M107" s="710">
        <v>1600000</v>
      </c>
      <c r="N107" s="644" t="s">
        <v>1499</v>
      </c>
      <c r="O107" s="708"/>
      <c r="P107" s="653" t="s">
        <v>1512</v>
      </c>
    </row>
    <row r="108" spans="1:16" ht="79.5" customHeight="1">
      <c r="A108" s="643">
        <v>8</v>
      </c>
      <c r="B108" s="644" t="s">
        <v>183</v>
      </c>
      <c r="C108" s="679" t="s">
        <v>1496</v>
      </c>
      <c r="D108" s="143" t="s">
        <v>1607</v>
      </c>
      <c r="E108" s="646" t="s">
        <v>1545</v>
      </c>
      <c r="F108" s="644" t="s">
        <v>1499</v>
      </c>
      <c r="G108" s="648">
        <f t="shared" si="7"/>
        <v>807500</v>
      </c>
      <c r="H108" s="648">
        <f t="shared" si="8"/>
        <v>42500</v>
      </c>
      <c r="I108" s="708"/>
      <c r="J108" s="708"/>
      <c r="K108" s="690"/>
      <c r="L108" s="690"/>
      <c r="M108" s="710">
        <v>850000</v>
      </c>
      <c r="N108" s="644" t="s">
        <v>1499</v>
      </c>
      <c r="O108" s="708"/>
      <c r="P108" s="653" t="s">
        <v>1512</v>
      </c>
    </row>
    <row r="109" spans="1:16" ht="82.5" customHeight="1">
      <c r="A109" s="643">
        <v>9</v>
      </c>
      <c r="B109" s="644" t="s">
        <v>183</v>
      </c>
      <c r="C109" s="679" t="s">
        <v>1496</v>
      </c>
      <c r="D109" s="143" t="s">
        <v>1608</v>
      </c>
      <c r="E109" s="646" t="s">
        <v>1545</v>
      </c>
      <c r="F109" s="644" t="s">
        <v>1499</v>
      </c>
      <c r="G109" s="648">
        <f t="shared" si="7"/>
        <v>2375000</v>
      </c>
      <c r="H109" s="648">
        <f t="shared" si="8"/>
        <v>125000</v>
      </c>
      <c r="I109" s="708"/>
      <c r="J109" s="708"/>
      <c r="K109" s="690"/>
      <c r="L109" s="690"/>
      <c r="M109" s="710">
        <v>2500000</v>
      </c>
      <c r="N109" s="644" t="s">
        <v>1499</v>
      </c>
      <c r="O109" s="708"/>
      <c r="P109" s="653" t="s">
        <v>1512</v>
      </c>
    </row>
    <row r="110" spans="1:16" ht="46.5" customHeight="1">
      <c r="A110" s="959" t="s">
        <v>1609</v>
      </c>
      <c r="B110" s="959"/>
      <c r="C110" s="959"/>
      <c r="D110" s="959"/>
      <c r="E110" s="959"/>
      <c r="F110" s="959"/>
      <c r="G110" s="959"/>
      <c r="H110" s="959"/>
      <c r="I110" s="959"/>
      <c r="J110" s="959"/>
      <c r="K110" s="959"/>
      <c r="L110" s="959"/>
      <c r="M110" s="959"/>
      <c r="N110" s="959"/>
      <c r="O110" s="959"/>
      <c r="P110" s="960"/>
    </row>
    <row r="111" spans="1:16" ht="86.25" customHeight="1">
      <c r="A111" s="643">
        <v>1</v>
      </c>
      <c r="B111" s="644" t="s">
        <v>183</v>
      </c>
      <c r="C111" s="679" t="s">
        <v>1496</v>
      </c>
      <c r="D111" s="545" t="s">
        <v>1610</v>
      </c>
      <c r="E111" s="646" t="s">
        <v>1498</v>
      </c>
      <c r="F111" s="644" t="s">
        <v>1499</v>
      </c>
      <c r="G111" s="711">
        <f t="shared" ref="G111:G174" si="9">M111*0.95</f>
        <v>104500</v>
      </c>
      <c r="H111" s="711">
        <f t="shared" ref="H111:H174" si="10">M111-G111</f>
        <v>5500</v>
      </c>
      <c r="I111" s="712"/>
      <c r="J111" s="712"/>
      <c r="K111" s="713"/>
      <c r="L111" s="713"/>
      <c r="M111" s="714">
        <v>110000</v>
      </c>
      <c r="N111" s="644" t="s">
        <v>1499</v>
      </c>
      <c r="O111" s="708"/>
      <c r="P111" s="646" t="s">
        <v>1498</v>
      </c>
    </row>
    <row r="112" spans="1:16" ht="86.25" customHeight="1">
      <c r="A112" s="643">
        <v>2</v>
      </c>
      <c r="B112" s="644" t="s">
        <v>183</v>
      </c>
      <c r="C112" s="679" t="s">
        <v>1496</v>
      </c>
      <c r="D112" s="545" t="s">
        <v>1611</v>
      </c>
      <c r="E112" s="646" t="s">
        <v>1498</v>
      </c>
      <c r="F112" s="644" t="s">
        <v>1499</v>
      </c>
      <c r="G112" s="711">
        <f t="shared" si="9"/>
        <v>285000</v>
      </c>
      <c r="H112" s="711">
        <f t="shared" si="10"/>
        <v>15000</v>
      </c>
      <c r="I112" s="712"/>
      <c r="J112" s="712"/>
      <c r="K112" s="713"/>
      <c r="L112" s="713"/>
      <c r="M112" s="714">
        <v>300000</v>
      </c>
      <c r="N112" s="644" t="s">
        <v>1499</v>
      </c>
      <c r="O112" s="708"/>
      <c r="P112" s="646" t="s">
        <v>1498</v>
      </c>
    </row>
    <row r="113" spans="1:16" ht="75" customHeight="1">
      <c r="A113" s="643">
        <v>3</v>
      </c>
      <c r="B113" s="644" t="s">
        <v>183</v>
      </c>
      <c r="C113" s="679" t="s">
        <v>1496</v>
      </c>
      <c r="D113" s="545" t="s">
        <v>1612</v>
      </c>
      <c r="E113" s="646" t="s">
        <v>1498</v>
      </c>
      <c r="F113" s="644" t="s">
        <v>1499</v>
      </c>
      <c r="G113" s="711">
        <f t="shared" si="9"/>
        <v>266000</v>
      </c>
      <c r="H113" s="711">
        <f t="shared" si="10"/>
        <v>14000</v>
      </c>
      <c r="I113" s="712"/>
      <c r="J113" s="712"/>
      <c r="K113" s="713"/>
      <c r="L113" s="713"/>
      <c r="M113" s="714">
        <v>280000</v>
      </c>
      <c r="N113" s="644" t="s">
        <v>1499</v>
      </c>
      <c r="O113" s="708"/>
      <c r="P113" s="646" t="s">
        <v>1498</v>
      </c>
    </row>
    <row r="114" spans="1:16" ht="87" customHeight="1">
      <c r="A114" s="643">
        <v>4</v>
      </c>
      <c r="B114" s="644" t="s">
        <v>183</v>
      </c>
      <c r="C114" s="679" t="s">
        <v>1496</v>
      </c>
      <c r="D114" s="545" t="s">
        <v>1613</v>
      </c>
      <c r="E114" s="646" t="s">
        <v>1498</v>
      </c>
      <c r="F114" s="644" t="s">
        <v>1499</v>
      </c>
      <c r="G114" s="711">
        <f t="shared" si="9"/>
        <v>570000</v>
      </c>
      <c r="H114" s="711">
        <f t="shared" si="10"/>
        <v>30000</v>
      </c>
      <c r="I114" s="712"/>
      <c r="J114" s="712"/>
      <c r="K114" s="713"/>
      <c r="L114" s="713"/>
      <c r="M114" s="714">
        <v>600000</v>
      </c>
      <c r="N114" s="644" t="s">
        <v>1499</v>
      </c>
      <c r="O114" s="708"/>
      <c r="P114" s="646" t="s">
        <v>1498</v>
      </c>
    </row>
    <row r="115" spans="1:16" ht="87" customHeight="1">
      <c r="A115" s="643">
        <v>5</v>
      </c>
      <c r="B115" s="644" t="s">
        <v>183</v>
      </c>
      <c r="C115" s="679" t="s">
        <v>1496</v>
      </c>
      <c r="D115" s="545" t="s">
        <v>1614</v>
      </c>
      <c r="E115" s="646" t="s">
        <v>1498</v>
      </c>
      <c r="F115" s="644" t="s">
        <v>1499</v>
      </c>
      <c r="G115" s="711">
        <f t="shared" si="9"/>
        <v>427500</v>
      </c>
      <c r="H115" s="711">
        <f t="shared" si="10"/>
        <v>22500</v>
      </c>
      <c r="I115" s="712"/>
      <c r="J115" s="712"/>
      <c r="K115" s="713"/>
      <c r="L115" s="713"/>
      <c r="M115" s="714">
        <v>450000</v>
      </c>
      <c r="N115" s="644" t="s">
        <v>1499</v>
      </c>
      <c r="O115" s="708"/>
      <c r="P115" s="646" t="s">
        <v>1498</v>
      </c>
    </row>
    <row r="116" spans="1:16" ht="83.25" customHeight="1">
      <c r="A116" s="643">
        <v>6</v>
      </c>
      <c r="B116" s="644" t="s">
        <v>183</v>
      </c>
      <c r="C116" s="679" t="s">
        <v>1496</v>
      </c>
      <c r="D116" s="545" t="s">
        <v>1615</v>
      </c>
      <c r="E116" s="646" t="s">
        <v>1498</v>
      </c>
      <c r="F116" s="644" t="s">
        <v>1499</v>
      </c>
      <c r="G116" s="711">
        <f t="shared" si="9"/>
        <v>570000</v>
      </c>
      <c r="H116" s="711">
        <f t="shared" si="10"/>
        <v>30000</v>
      </c>
      <c r="I116" s="712"/>
      <c r="J116" s="712"/>
      <c r="K116" s="713"/>
      <c r="L116" s="713"/>
      <c r="M116" s="714">
        <v>600000</v>
      </c>
      <c r="N116" s="644" t="s">
        <v>1499</v>
      </c>
      <c r="O116" s="708"/>
      <c r="P116" s="646" t="s">
        <v>1498</v>
      </c>
    </row>
    <row r="117" spans="1:16" ht="81" customHeight="1">
      <c r="A117" s="643">
        <v>7</v>
      </c>
      <c r="B117" s="644" t="s">
        <v>183</v>
      </c>
      <c r="C117" s="679" t="s">
        <v>1496</v>
      </c>
      <c r="D117" s="545" t="s">
        <v>1616</v>
      </c>
      <c r="E117" s="646" t="s">
        <v>1498</v>
      </c>
      <c r="F117" s="644" t="s">
        <v>1499</v>
      </c>
      <c r="G117" s="711">
        <f t="shared" si="9"/>
        <v>665000</v>
      </c>
      <c r="H117" s="711">
        <f t="shared" si="10"/>
        <v>35000</v>
      </c>
      <c r="I117" s="712"/>
      <c r="J117" s="712"/>
      <c r="K117" s="713"/>
      <c r="L117" s="713"/>
      <c r="M117" s="714">
        <v>700000</v>
      </c>
      <c r="N117" s="644" t="s">
        <v>1499</v>
      </c>
      <c r="O117" s="708"/>
      <c r="P117" s="646" t="s">
        <v>1498</v>
      </c>
    </row>
    <row r="118" spans="1:16" ht="81.75" customHeight="1">
      <c r="A118" s="643">
        <v>8</v>
      </c>
      <c r="B118" s="644" t="s">
        <v>183</v>
      </c>
      <c r="C118" s="679" t="s">
        <v>1496</v>
      </c>
      <c r="D118" s="481" t="s">
        <v>1617</v>
      </c>
      <c r="E118" s="646" t="s">
        <v>1498</v>
      </c>
      <c r="F118" s="644" t="s">
        <v>1499</v>
      </c>
      <c r="G118" s="711">
        <f t="shared" si="9"/>
        <v>855000</v>
      </c>
      <c r="H118" s="711">
        <f t="shared" si="10"/>
        <v>45000</v>
      </c>
      <c r="I118" s="712"/>
      <c r="J118" s="712"/>
      <c r="K118" s="713"/>
      <c r="L118" s="713"/>
      <c r="M118" s="714">
        <v>900000</v>
      </c>
      <c r="N118" s="644" t="s">
        <v>1499</v>
      </c>
      <c r="O118" s="708"/>
      <c r="P118" s="646" t="s">
        <v>1498</v>
      </c>
    </row>
    <row r="119" spans="1:16" ht="86.25" customHeight="1">
      <c r="A119" s="643">
        <v>9</v>
      </c>
      <c r="B119" s="644" t="s">
        <v>183</v>
      </c>
      <c r="C119" s="679" t="s">
        <v>1496</v>
      </c>
      <c r="D119" s="481" t="s">
        <v>1618</v>
      </c>
      <c r="E119" s="646" t="s">
        <v>1498</v>
      </c>
      <c r="F119" s="644" t="s">
        <v>1499</v>
      </c>
      <c r="G119" s="711">
        <f t="shared" si="9"/>
        <v>1045000</v>
      </c>
      <c r="H119" s="711">
        <f t="shared" si="10"/>
        <v>55000</v>
      </c>
      <c r="I119" s="712"/>
      <c r="J119" s="712"/>
      <c r="K119" s="713"/>
      <c r="L119" s="713"/>
      <c r="M119" s="714">
        <v>1100000</v>
      </c>
      <c r="N119" s="644" t="s">
        <v>1499</v>
      </c>
      <c r="O119" s="708"/>
      <c r="P119" s="646" t="s">
        <v>1498</v>
      </c>
    </row>
    <row r="120" spans="1:16" ht="82.5" customHeight="1">
      <c r="A120" s="643">
        <v>10</v>
      </c>
      <c r="B120" s="644" t="s">
        <v>183</v>
      </c>
      <c r="C120" s="679" t="s">
        <v>1496</v>
      </c>
      <c r="D120" s="481" t="s">
        <v>1619</v>
      </c>
      <c r="E120" s="646" t="s">
        <v>1498</v>
      </c>
      <c r="F120" s="644" t="s">
        <v>1499</v>
      </c>
      <c r="G120" s="711">
        <f t="shared" si="9"/>
        <v>285000</v>
      </c>
      <c r="H120" s="711">
        <f t="shared" si="10"/>
        <v>15000</v>
      </c>
      <c r="I120" s="712"/>
      <c r="J120" s="712"/>
      <c r="K120" s="713"/>
      <c r="L120" s="713"/>
      <c r="M120" s="714">
        <v>300000</v>
      </c>
      <c r="N120" s="644" t="s">
        <v>1499</v>
      </c>
      <c r="O120" s="708"/>
      <c r="P120" s="646" t="s">
        <v>1498</v>
      </c>
    </row>
    <row r="121" spans="1:16" ht="86.25" customHeight="1">
      <c r="A121" s="643">
        <v>11</v>
      </c>
      <c r="B121" s="644" t="s">
        <v>183</v>
      </c>
      <c r="C121" s="679" t="s">
        <v>1496</v>
      </c>
      <c r="D121" s="481" t="s">
        <v>1620</v>
      </c>
      <c r="E121" s="646" t="s">
        <v>1498</v>
      </c>
      <c r="F121" s="644" t="s">
        <v>1499</v>
      </c>
      <c r="G121" s="711">
        <f t="shared" si="9"/>
        <v>171000</v>
      </c>
      <c r="H121" s="711">
        <f t="shared" si="10"/>
        <v>9000</v>
      </c>
      <c r="I121" s="712"/>
      <c r="J121" s="712"/>
      <c r="K121" s="713"/>
      <c r="L121" s="713"/>
      <c r="M121" s="714">
        <v>180000</v>
      </c>
      <c r="N121" s="644" t="s">
        <v>1499</v>
      </c>
      <c r="O121" s="708"/>
      <c r="P121" s="646" t="s">
        <v>1498</v>
      </c>
    </row>
    <row r="122" spans="1:16" ht="83.25" customHeight="1">
      <c r="A122" s="643">
        <v>12</v>
      </c>
      <c r="B122" s="644" t="s">
        <v>183</v>
      </c>
      <c r="C122" s="679" t="s">
        <v>1496</v>
      </c>
      <c r="D122" s="481" t="s">
        <v>1621</v>
      </c>
      <c r="E122" s="646" t="s">
        <v>1498</v>
      </c>
      <c r="F122" s="644" t="s">
        <v>1499</v>
      </c>
      <c r="G122" s="711">
        <f t="shared" si="9"/>
        <v>256500</v>
      </c>
      <c r="H122" s="711">
        <f t="shared" si="10"/>
        <v>13500</v>
      </c>
      <c r="I122" s="712"/>
      <c r="J122" s="712"/>
      <c r="K122" s="713"/>
      <c r="L122" s="713"/>
      <c r="M122" s="714">
        <v>270000</v>
      </c>
      <c r="N122" s="644" t="s">
        <v>1499</v>
      </c>
      <c r="O122" s="708"/>
      <c r="P122" s="646" t="s">
        <v>1498</v>
      </c>
    </row>
    <row r="123" spans="1:16" ht="83.25" customHeight="1">
      <c r="A123" s="643">
        <v>13</v>
      </c>
      <c r="B123" s="644" t="s">
        <v>183</v>
      </c>
      <c r="C123" s="679" t="s">
        <v>1496</v>
      </c>
      <c r="D123" s="481" t="s">
        <v>1622</v>
      </c>
      <c r="E123" s="646" t="s">
        <v>1498</v>
      </c>
      <c r="F123" s="644" t="s">
        <v>1499</v>
      </c>
      <c r="G123" s="711">
        <f t="shared" si="9"/>
        <v>522500</v>
      </c>
      <c r="H123" s="711">
        <f t="shared" si="10"/>
        <v>27500</v>
      </c>
      <c r="I123" s="712"/>
      <c r="J123" s="712"/>
      <c r="K123" s="713"/>
      <c r="L123" s="713"/>
      <c r="M123" s="714">
        <v>550000</v>
      </c>
      <c r="N123" s="644" t="s">
        <v>1499</v>
      </c>
      <c r="O123" s="708"/>
      <c r="P123" s="646" t="s">
        <v>1498</v>
      </c>
    </row>
    <row r="124" spans="1:16" ht="86.25" customHeight="1">
      <c r="A124" s="643">
        <v>14</v>
      </c>
      <c r="B124" s="644" t="s">
        <v>183</v>
      </c>
      <c r="C124" s="679" t="s">
        <v>1496</v>
      </c>
      <c r="D124" s="481" t="s">
        <v>1623</v>
      </c>
      <c r="E124" s="646" t="s">
        <v>1498</v>
      </c>
      <c r="F124" s="644" t="s">
        <v>1499</v>
      </c>
      <c r="G124" s="711">
        <f t="shared" si="9"/>
        <v>541500</v>
      </c>
      <c r="H124" s="711">
        <f t="shared" si="10"/>
        <v>28500</v>
      </c>
      <c r="I124" s="712"/>
      <c r="J124" s="712"/>
      <c r="K124" s="713"/>
      <c r="L124" s="713"/>
      <c r="M124" s="714">
        <v>570000</v>
      </c>
      <c r="N124" s="644" t="s">
        <v>1499</v>
      </c>
      <c r="O124" s="708"/>
      <c r="P124" s="646" t="s">
        <v>1498</v>
      </c>
    </row>
    <row r="125" spans="1:16" ht="84.75" customHeight="1">
      <c r="A125" s="643">
        <v>15</v>
      </c>
      <c r="B125" s="644" t="s">
        <v>183</v>
      </c>
      <c r="C125" s="679" t="s">
        <v>1496</v>
      </c>
      <c r="D125" s="481" t="s">
        <v>1624</v>
      </c>
      <c r="E125" s="646" t="s">
        <v>1498</v>
      </c>
      <c r="F125" s="644" t="s">
        <v>1499</v>
      </c>
      <c r="G125" s="711">
        <f t="shared" si="9"/>
        <v>285000</v>
      </c>
      <c r="H125" s="711">
        <f t="shared" si="10"/>
        <v>15000</v>
      </c>
      <c r="I125" s="712"/>
      <c r="J125" s="712"/>
      <c r="K125" s="713"/>
      <c r="L125" s="713"/>
      <c r="M125" s="714">
        <v>300000</v>
      </c>
      <c r="N125" s="644" t="s">
        <v>1499</v>
      </c>
      <c r="O125" s="708"/>
      <c r="P125" s="646" t="s">
        <v>1498</v>
      </c>
    </row>
    <row r="126" spans="1:16" ht="78" customHeight="1">
      <c r="A126" s="643">
        <v>16</v>
      </c>
      <c r="B126" s="644" t="s">
        <v>183</v>
      </c>
      <c r="C126" s="679" t="s">
        <v>1496</v>
      </c>
      <c r="D126" s="481" t="s">
        <v>1625</v>
      </c>
      <c r="E126" s="646" t="s">
        <v>1498</v>
      </c>
      <c r="F126" s="644" t="s">
        <v>1499</v>
      </c>
      <c r="G126" s="711">
        <f t="shared" si="9"/>
        <v>1425000</v>
      </c>
      <c r="H126" s="711">
        <f t="shared" si="10"/>
        <v>75000</v>
      </c>
      <c r="I126" s="712"/>
      <c r="J126" s="712"/>
      <c r="K126" s="713"/>
      <c r="L126" s="713"/>
      <c r="M126" s="714">
        <v>1500000</v>
      </c>
      <c r="N126" s="644" t="s">
        <v>1499</v>
      </c>
      <c r="O126" s="708"/>
      <c r="P126" s="646" t="s">
        <v>1498</v>
      </c>
    </row>
    <row r="127" spans="1:16" ht="79.5" customHeight="1">
      <c r="A127" s="643">
        <v>17</v>
      </c>
      <c r="B127" s="644" t="s">
        <v>183</v>
      </c>
      <c r="C127" s="679" t="s">
        <v>1496</v>
      </c>
      <c r="D127" s="481" t="s">
        <v>1626</v>
      </c>
      <c r="E127" s="646" t="s">
        <v>1498</v>
      </c>
      <c r="F127" s="644" t="s">
        <v>1499</v>
      </c>
      <c r="G127" s="711">
        <f t="shared" si="9"/>
        <v>760000</v>
      </c>
      <c r="H127" s="711">
        <f t="shared" si="10"/>
        <v>40000</v>
      </c>
      <c r="I127" s="712"/>
      <c r="J127" s="712"/>
      <c r="K127" s="713"/>
      <c r="L127" s="713"/>
      <c r="M127" s="714">
        <v>800000</v>
      </c>
      <c r="N127" s="644" t="s">
        <v>1499</v>
      </c>
      <c r="O127" s="708"/>
      <c r="P127" s="646" t="s">
        <v>1498</v>
      </c>
    </row>
    <row r="128" spans="1:16" ht="83.25" customHeight="1">
      <c r="A128" s="643">
        <v>18</v>
      </c>
      <c r="B128" s="644" t="s">
        <v>183</v>
      </c>
      <c r="C128" s="679" t="s">
        <v>1496</v>
      </c>
      <c r="D128" s="481" t="s">
        <v>1627</v>
      </c>
      <c r="E128" s="646" t="s">
        <v>1498</v>
      </c>
      <c r="F128" s="644" t="s">
        <v>1499</v>
      </c>
      <c r="G128" s="711">
        <f t="shared" si="9"/>
        <v>513000</v>
      </c>
      <c r="H128" s="711">
        <f t="shared" si="10"/>
        <v>27000</v>
      </c>
      <c r="I128" s="712"/>
      <c r="J128" s="712"/>
      <c r="K128" s="713"/>
      <c r="L128" s="713"/>
      <c r="M128" s="714">
        <v>540000</v>
      </c>
      <c r="N128" s="644" t="s">
        <v>1499</v>
      </c>
      <c r="O128" s="708"/>
      <c r="P128" s="646" t="s">
        <v>1498</v>
      </c>
    </row>
    <row r="129" spans="1:16" ht="60">
      <c r="A129" s="643">
        <v>19</v>
      </c>
      <c r="B129" s="644" t="s">
        <v>183</v>
      </c>
      <c r="C129" s="679" t="s">
        <v>1496</v>
      </c>
      <c r="D129" s="481" t="s">
        <v>1628</v>
      </c>
      <c r="E129" s="646" t="s">
        <v>1498</v>
      </c>
      <c r="F129" s="644" t="s">
        <v>1499</v>
      </c>
      <c r="G129" s="711">
        <f t="shared" si="9"/>
        <v>788500</v>
      </c>
      <c r="H129" s="711">
        <f t="shared" si="10"/>
        <v>41500</v>
      </c>
      <c r="I129" s="712"/>
      <c r="J129" s="712"/>
      <c r="K129" s="713"/>
      <c r="L129" s="713"/>
      <c r="M129" s="714">
        <v>830000</v>
      </c>
      <c r="N129" s="644" t="s">
        <v>1499</v>
      </c>
      <c r="O129" s="708"/>
      <c r="P129" s="646" t="s">
        <v>1498</v>
      </c>
    </row>
    <row r="130" spans="1:16" ht="93.75" customHeight="1">
      <c r="A130" s="643">
        <v>20</v>
      </c>
      <c r="B130" s="644" t="s">
        <v>183</v>
      </c>
      <c r="C130" s="679" t="s">
        <v>1496</v>
      </c>
      <c r="D130" s="481" t="s">
        <v>1629</v>
      </c>
      <c r="E130" s="646" t="s">
        <v>1498</v>
      </c>
      <c r="F130" s="644" t="s">
        <v>1499</v>
      </c>
      <c r="G130" s="711">
        <f t="shared" si="9"/>
        <v>380000</v>
      </c>
      <c r="H130" s="711">
        <f t="shared" si="10"/>
        <v>20000</v>
      </c>
      <c r="I130" s="712"/>
      <c r="J130" s="712"/>
      <c r="K130" s="713"/>
      <c r="L130" s="713"/>
      <c r="M130" s="714">
        <v>400000</v>
      </c>
      <c r="N130" s="644" t="s">
        <v>1499</v>
      </c>
      <c r="O130" s="708"/>
      <c r="P130" s="646" t="s">
        <v>1498</v>
      </c>
    </row>
    <row r="131" spans="1:16" ht="85.5" customHeight="1">
      <c r="A131" s="643">
        <v>21</v>
      </c>
      <c r="B131" s="644" t="s">
        <v>183</v>
      </c>
      <c r="C131" s="679" t="s">
        <v>1496</v>
      </c>
      <c r="D131" s="481" t="s">
        <v>1630</v>
      </c>
      <c r="E131" s="646" t="s">
        <v>1498</v>
      </c>
      <c r="F131" s="644" t="s">
        <v>1499</v>
      </c>
      <c r="G131" s="711">
        <f t="shared" si="9"/>
        <v>551000</v>
      </c>
      <c r="H131" s="711">
        <f t="shared" si="10"/>
        <v>29000</v>
      </c>
      <c r="I131" s="712"/>
      <c r="J131" s="712"/>
      <c r="K131" s="713"/>
      <c r="L131" s="713"/>
      <c r="M131" s="714">
        <v>580000</v>
      </c>
      <c r="N131" s="644" t="s">
        <v>1499</v>
      </c>
      <c r="O131" s="708"/>
      <c r="P131" s="646" t="s">
        <v>1498</v>
      </c>
    </row>
    <row r="132" spans="1:16" ht="90.75" customHeight="1">
      <c r="A132" s="643">
        <v>22</v>
      </c>
      <c r="B132" s="644" t="s">
        <v>183</v>
      </c>
      <c r="C132" s="679" t="s">
        <v>1496</v>
      </c>
      <c r="D132" s="481" t="s">
        <v>1631</v>
      </c>
      <c r="E132" s="646" t="s">
        <v>1498</v>
      </c>
      <c r="F132" s="644" t="s">
        <v>1499</v>
      </c>
      <c r="G132" s="711">
        <f t="shared" si="9"/>
        <v>760000</v>
      </c>
      <c r="H132" s="711">
        <f t="shared" si="10"/>
        <v>40000</v>
      </c>
      <c r="I132" s="712"/>
      <c r="J132" s="712"/>
      <c r="K132" s="713"/>
      <c r="L132" s="713"/>
      <c r="M132" s="714">
        <v>800000</v>
      </c>
      <c r="N132" s="644" t="s">
        <v>1499</v>
      </c>
      <c r="O132" s="708"/>
      <c r="P132" s="646" t="s">
        <v>1498</v>
      </c>
    </row>
    <row r="133" spans="1:16" ht="85.5" customHeight="1">
      <c r="A133" s="643">
        <v>23</v>
      </c>
      <c r="B133" s="644" t="s">
        <v>183</v>
      </c>
      <c r="C133" s="679" t="s">
        <v>1496</v>
      </c>
      <c r="D133" s="481" t="s">
        <v>1632</v>
      </c>
      <c r="E133" s="646" t="s">
        <v>1498</v>
      </c>
      <c r="F133" s="644" t="s">
        <v>1499</v>
      </c>
      <c r="G133" s="711">
        <f t="shared" si="9"/>
        <v>95000</v>
      </c>
      <c r="H133" s="711">
        <f t="shared" si="10"/>
        <v>5000</v>
      </c>
      <c r="I133" s="712"/>
      <c r="J133" s="712"/>
      <c r="K133" s="713"/>
      <c r="L133" s="713"/>
      <c r="M133" s="714">
        <v>100000</v>
      </c>
      <c r="N133" s="644" t="s">
        <v>1499</v>
      </c>
      <c r="O133" s="708"/>
      <c r="P133" s="646" t="s">
        <v>1498</v>
      </c>
    </row>
    <row r="134" spans="1:16" ht="83.25" customHeight="1">
      <c r="A134" s="643">
        <v>24</v>
      </c>
      <c r="B134" s="644" t="s">
        <v>183</v>
      </c>
      <c r="C134" s="679" t="s">
        <v>1496</v>
      </c>
      <c r="D134" s="481" t="s">
        <v>1633</v>
      </c>
      <c r="E134" s="646" t="s">
        <v>1498</v>
      </c>
      <c r="F134" s="644" t="s">
        <v>1499</v>
      </c>
      <c r="G134" s="711">
        <f t="shared" si="9"/>
        <v>1444000</v>
      </c>
      <c r="H134" s="711">
        <f t="shared" si="10"/>
        <v>76000</v>
      </c>
      <c r="I134" s="712"/>
      <c r="J134" s="712"/>
      <c r="K134" s="713"/>
      <c r="L134" s="713"/>
      <c r="M134" s="714">
        <v>1520000</v>
      </c>
      <c r="N134" s="644" t="s">
        <v>1499</v>
      </c>
      <c r="O134" s="708"/>
      <c r="P134" s="646" t="s">
        <v>1498</v>
      </c>
    </row>
    <row r="135" spans="1:16" ht="78.75" customHeight="1">
      <c r="A135" s="643">
        <v>25</v>
      </c>
      <c r="B135" s="644" t="s">
        <v>183</v>
      </c>
      <c r="C135" s="679" t="s">
        <v>1496</v>
      </c>
      <c r="D135" s="481" t="s">
        <v>1634</v>
      </c>
      <c r="E135" s="646" t="s">
        <v>1498</v>
      </c>
      <c r="F135" s="644" t="s">
        <v>1499</v>
      </c>
      <c r="G135" s="711">
        <f t="shared" si="9"/>
        <v>1092500</v>
      </c>
      <c r="H135" s="711">
        <f t="shared" si="10"/>
        <v>57500</v>
      </c>
      <c r="I135" s="712"/>
      <c r="J135" s="712"/>
      <c r="K135" s="713"/>
      <c r="L135" s="713"/>
      <c r="M135" s="714">
        <v>1150000</v>
      </c>
      <c r="N135" s="644" t="s">
        <v>1499</v>
      </c>
      <c r="O135" s="708"/>
      <c r="P135" s="646" t="s">
        <v>1498</v>
      </c>
    </row>
    <row r="136" spans="1:16" ht="85.5" customHeight="1">
      <c r="A136" s="643">
        <v>26</v>
      </c>
      <c r="B136" s="644" t="s">
        <v>183</v>
      </c>
      <c r="C136" s="679" t="s">
        <v>1496</v>
      </c>
      <c r="D136" s="481" t="s">
        <v>1635</v>
      </c>
      <c r="E136" s="646" t="s">
        <v>1498</v>
      </c>
      <c r="F136" s="644" t="s">
        <v>1499</v>
      </c>
      <c r="G136" s="711">
        <f t="shared" si="9"/>
        <v>475000</v>
      </c>
      <c r="H136" s="711">
        <f t="shared" si="10"/>
        <v>25000</v>
      </c>
      <c r="I136" s="712"/>
      <c r="J136" s="712"/>
      <c r="K136" s="713"/>
      <c r="L136" s="713"/>
      <c r="M136" s="714">
        <v>500000</v>
      </c>
      <c r="N136" s="644" t="s">
        <v>1499</v>
      </c>
      <c r="O136" s="708"/>
      <c r="P136" s="646" t="s">
        <v>1498</v>
      </c>
    </row>
    <row r="137" spans="1:16" ht="79.5" customHeight="1">
      <c r="A137" s="643">
        <v>27</v>
      </c>
      <c r="B137" s="644" t="s">
        <v>183</v>
      </c>
      <c r="C137" s="679" t="s">
        <v>1496</v>
      </c>
      <c r="D137" s="481" t="s">
        <v>1636</v>
      </c>
      <c r="E137" s="646" t="s">
        <v>1498</v>
      </c>
      <c r="F137" s="644" t="s">
        <v>1499</v>
      </c>
      <c r="G137" s="711">
        <f t="shared" si="9"/>
        <v>285000</v>
      </c>
      <c r="H137" s="711">
        <f t="shared" si="10"/>
        <v>15000</v>
      </c>
      <c r="I137" s="712"/>
      <c r="J137" s="712"/>
      <c r="K137" s="713"/>
      <c r="L137" s="713"/>
      <c r="M137" s="714">
        <v>300000</v>
      </c>
      <c r="N137" s="644" t="s">
        <v>1499</v>
      </c>
      <c r="O137" s="708"/>
      <c r="P137" s="646" t="s">
        <v>1498</v>
      </c>
    </row>
    <row r="138" spans="1:16" ht="86.25" customHeight="1">
      <c r="A138" s="643">
        <v>28</v>
      </c>
      <c r="B138" s="644" t="s">
        <v>183</v>
      </c>
      <c r="C138" s="679" t="s">
        <v>1496</v>
      </c>
      <c r="D138" s="481" t="s">
        <v>1637</v>
      </c>
      <c r="E138" s="646" t="s">
        <v>1498</v>
      </c>
      <c r="F138" s="644" t="s">
        <v>1499</v>
      </c>
      <c r="G138" s="711">
        <f t="shared" si="9"/>
        <v>95000</v>
      </c>
      <c r="H138" s="711">
        <f t="shared" si="10"/>
        <v>5000</v>
      </c>
      <c r="I138" s="712"/>
      <c r="J138" s="712"/>
      <c r="K138" s="713"/>
      <c r="L138" s="713"/>
      <c r="M138" s="714">
        <v>100000</v>
      </c>
      <c r="N138" s="644" t="s">
        <v>1499</v>
      </c>
      <c r="O138" s="708"/>
      <c r="P138" s="646" t="s">
        <v>1498</v>
      </c>
    </row>
    <row r="139" spans="1:16" ht="85.5" customHeight="1">
      <c r="A139" s="643">
        <v>29</v>
      </c>
      <c r="B139" s="644" t="s">
        <v>183</v>
      </c>
      <c r="C139" s="679" t="s">
        <v>1496</v>
      </c>
      <c r="D139" s="481" t="s">
        <v>1638</v>
      </c>
      <c r="E139" s="646" t="s">
        <v>1498</v>
      </c>
      <c r="F139" s="644" t="s">
        <v>1499</v>
      </c>
      <c r="G139" s="711">
        <f t="shared" si="9"/>
        <v>142500</v>
      </c>
      <c r="H139" s="711">
        <f t="shared" si="10"/>
        <v>7500</v>
      </c>
      <c r="I139" s="712"/>
      <c r="J139" s="712"/>
      <c r="K139" s="713"/>
      <c r="L139" s="713"/>
      <c r="M139" s="714">
        <v>150000</v>
      </c>
      <c r="N139" s="644" t="s">
        <v>1499</v>
      </c>
      <c r="O139" s="708"/>
      <c r="P139" s="646" t="s">
        <v>1498</v>
      </c>
    </row>
    <row r="140" spans="1:16" ht="80.25" customHeight="1">
      <c r="A140" s="643">
        <v>30</v>
      </c>
      <c r="B140" s="644" t="s">
        <v>183</v>
      </c>
      <c r="C140" s="679" t="s">
        <v>1496</v>
      </c>
      <c r="D140" s="481" t="s">
        <v>1639</v>
      </c>
      <c r="E140" s="646" t="s">
        <v>1498</v>
      </c>
      <c r="F140" s="644" t="s">
        <v>1499</v>
      </c>
      <c r="G140" s="711">
        <f t="shared" si="9"/>
        <v>475000</v>
      </c>
      <c r="H140" s="711">
        <f t="shared" si="10"/>
        <v>25000</v>
      </c>
      <c r="I140" s="712"/>
      <c r="J140" s="712"/>
      <c r="K140" s="713"/>
      <c r="L140" s="713"/>
      <c r="M140" s="714">
        <v>500000</v>
      </c>
      <c r="N140" s="644" t="s">
        <v>1499</v>
      </c>
      <c r="O140" s="708"/>
      <c r="P140" s="646" t="s">
        <v>1498</v>
      </c>
    </row>
    <row r="141" spans="1:16" ht="78" customHeight="1">
      <c r="A141" s="643">
        <v>31</v>
      </c>
      <c r="B141" s="644" t="s">
        <v>183</v>
      </c>
      <c r="C141" s="679" t="s">
        <v>1496</v>
      </c>
      <c r="D141" s="481" t="s">
        <v>1640</v>
      </c>
      <c r="E141" s="646" t="s">
        <v>1498</v>
      </c>
      <c r="F141" s="644" t="s">
        <v>1499</v>
      </c>
      <c r="G141" s="711">
        <f t="shared" si="9"/>
        <v>285000</v>
      </c>
      <c r="H141" s="711">
        <f t="shared" si="10"/>
        <v>15000</v>
      </c>
      <c r="I141" s="712"/>
      <c r="J141" s="712"/>
      <c r="K141" s="713"/>
      <c r="L141" s="713"/>
      <c r="M141" s="714">
        <v>300000</v>
      </c>
      <c r="N141" s="644" t="s">
        <v>1499</v>
      </c>
      <c r="O141" s="708"/>
      <c r="P141" s="646" t="s">
        <v>1498</v>
      </c>
    </row>
    <row r="142" spans="1:16" ht="87" customHeight="1">
      <c r="A142" s="643">
        <v>32</v>
      </c>
      <c r="B142" s="644" t="s">
        <v>183</v>
      </c>
      <c r="C142" s="679" t="s">
        <v>1496</v>
      </c>
      <c r="D142" s="481" t="s">
        <v>1641</v>
      </c>
      <c r="E142" s="646" t="s">
        <v>1498</v>
      </c>
      <c r="F142" s="644" t="s">
        <v>1499</v>
      </c>
      <c r="G142" s="711">
        <f t="shared" si="9"/>
        <v>285000</v>
      </c>
      <c r="H142" s="711">
        <f t="shared" si="10"/>
        <v>15000</v>
      </c>
      <c r="I142" s="712"/>
      <c r="J142" s="712"/>
      <c r="K142" s="713"/>
      <c r="L142" s="713"/>
      <c r="M142" s="714">
        <v>300000</v>
      </c>
      <c r="N142" s="644" t="s">
        <v>1499</v>
      </c>
      <c r="O142" s="708"/>
      <c r="P142" s="646" t="s">
        <v>1498</v>
      </c>
    </row>
    <row r="143" spans="1:16" ht="93" customHeight="1">
      <c r="A143" s="643">
        <v>33</v>
      </c>
      <c r="B143" s="644" t="s">
        <v>183</v>
      </c>
      <c r="C143" s="679" t="s">
        <v>1496</v>
      </c>
      <c r="D143" s="481" t="s">
        <v>1642</v>
      </c>
      <c r="E143" s="646" t="s">
        <v>1498</v>
      </c>
      <c r="F143" s="644" t="s">
        <v>1499</v>
      </c>
      <c r="G143" s="711">
        <f t="shared" si="9"/>
        <v>380000</v>
      </c>
      <c r="H143" s="711">
        <f t="shared" si="10"/>
        <v>20000</v>
      </c>
      <c r="I143" s="712"/>
      <c r="J143" s="712"/>
      <c r="K143" s="713"/>
      <c r="L143" s="713"/>
      <c r="M143" s="714">
        <v>400000</v>
      </c>
      <c r="N143" s="644" t="s">
        <v>1499</v>
      </c>
      <c r="O143" s="708"/>
      <c r="P143" s="646" t="s">
        <v>1498</v>
      </c>
    </row>
    <row r="144" spans="1:16" ht="90.75" customHeight="1">
      <c r="A144" s="643">
        <v>34</v>
      </c>
      <c r="B144" s="644" t="s">
        <v>183</v>
      </c>
      <c r="C144" s="679" t="s">
        <v>1496</v>
      </c>
      <c r="D144" s="481" t="s">
        <v>1643</v>
      </c>
      <c r="E144" s="646" t="s">
        <v>1498</v>
      </c>
      <c r="F144" s="644" t="s">
        <v>1499</v>
      </c>
      <c r="G144" s="711">
        <f t="shared" si="9"/>
        <v>142500</v>
      </c>
      <c r="H144" s="711">
        <f t="shared" si="10"/>
        <v>7500</v>
      </c>
      <c r="I144" s="712"/>
      <c r="J144" s="712"/>
      <c r="K144" s="713"/>
      <c r="L144" s="713"/>
      <c r="M144" s="714">
        <v>150000</v>
      </c>
      <c r="N144" s="644" t="s">
        <v>1499</v>
      </c>
      <c r="O144" s="708"/>
      <c r="P144" s="646" t="s">
        <v>1498</v>
      </c>
    </row>
    <row r="145" spans="1:16" ht="78" customHeight="1">
      <c r="A145" s="643">
        <v>35</v>
      </c>
      <c r="B145" s="644" t="s">
        <v>183</v>
      </c>
      <c r="C145" s="679" t="s">
        <v>1496</v>
      </c>
      <c r="D145" s="481" t="s">
        <v>1644</v>
      </c>
      <c r="E145" s="646" t="s">
        <v>1498</v>
      </c>
      <c r="F145" s="644" t="s">
        <v>1499</v>
      </c>
      <c r="G145" s="711">
        <f t="shared" si="9"/>
        <v>380000</v>
      </c>
      <c r="H145" s="711">
        <f t="shared" si="10"/>
        <v>20000</v>
      </c>
      <c r="I145" s="712"/>
      <c r="J145" s="712"/>
      <c r="K145" s="713"/>
      <c r="L145" s="713"/>
      <c r="M145" s="714">
        <v>400000</v>
      </c>
      <c r="N145" s="644" t="s">
        <v>1499</v>
      </c>
      <c r="O145" s="708"/>
      <c r="P145" s="646" t="s">
        <v>1498</v>
      </c>
    </row>
    <row r="146" spans="1:16" ht="82.5" customHeight="1">
      <c r="A146" s="643">
        <v>36</v>
      </c>
      <c r="B146" s="644" t="s">
        <v>183</v>
      </c>
      <c r="C146" s="679" t="s">
        <v>1496</v>
      </c>
      <c r="D146" s="481" t="s">
        <v>1645</v>
      </c>
      <c r="E146" s="646" t="s">
        <v>1498</v>
      </c>
      <c r="F146" s="644" t="s">
        <v>1499</v>
      </c>
      <c r="G146" s="711">
        <f t="shared" si="9"/>
        <v>66500</v>
      </c>
      <c r="H146" s="711">
        <f t="shared" si="10"/>
        <v>3500</v>
      </c>
      <c r="I146" s="712"/>
      <c r="J146" s="712"/>
      <c r="K146" s="713"/>
      <c r="L146" s="713"/>
      <c r="M146" s="714">
        <v>70000</v>
      </c>
      <c r="N146" s="644" t="s">
        <v>1499</v>
      </c>
      <c r="O146" s="708"/>
      <c r="P146" s="646" t="s">
        <v>1498</v>
      </c>
    </row>
    <row r="147" spans="1:16" ht="89.25" customHeight="1">
      <c r="A147" s="643">
        <v>37</v>
      </c>
      <c r="B147" s="644" t="s">
        <v>183</v>
      </c>
      <c r="C147" s="679" t="s">
        <v>1496</v>
      </c>
      <c r="D147" s="481" t="s">
        <v>1646</v>
      </c>
      <c r="E147" s="646" t="s">
        <v>1498</v>
      </c>
      <c r="F147" s="644" t="s">
        <v>1499</v>
      </c>
      <c r="G147" s="711">
        <f t="shared" si="9"/>
        <v>161500</v>
      </c>
      <c r="H147" s="711">
        <f t="shared" si="10"/>
        <v>8500</v>
      </c>
      <c r="I147" s="712"/>
      <c r="J147" s="712"/>
      <c r="K147" s="713"/>
      <c r="L147" s="713"/>
      <c r="M147" s="714">
        <v>170000</v>
      </c>
      <c r="N147" s="644" t="s">
        <v>1499</v>
      </c>
      <c r="O147" s="708"/>
      <c r="P147" s="646" t="s">
        <v>1498</v>
      </c>
    </row>
    <row r="148" spans="1:16" ht="87" customHeight="1">
      <c r="A148" s="643">
        <v>38</v>
      </c>
      <c r="B148" s="644" t="s">
        <v>183</v>
      </c>
      <c r="C148" s="679" t="s">
        <v>1496</v>
      </c>
      <c r="D148" s="481" t="s">
        <v>1647</v>
      </c>
      <c r="E148" s="646" t="s">
        <v>1498</v>
      </c>
      <c r="F148" s="644" t="s">
        <v>1499</v>
      </c>
      <c r="G148" s="711">
        <f t="shared" si="9"/>
        <v>142500</v>
      </c>
      <c r="H148" s="711">
        <f t="shared" si="10"/>
        <v>7500</v>
      </c>
      <c r="I148" s="712"/>
      <c r="J148" s="712"/>
      <c r="K148" s="713"/>
      <c r="L148" s="713"/>
      <c r="M148" s="714">
        <v>150000</v>
      </c>
      <c r="N148" s="644" t="s">
        <v>1499</v>
      </c>
      <c r="O148" s="708"/>
      <c r="P148" s="646" t="s">
        <v>1498</v>
      </c>
    </row>
    <row r="149" spans="1:16" ht="82.5" customHeight="1">
      <c r="A149" s="643">
        <v>39</v>
      </c>
      <c r="B149" s="644" t="s">
        <v>183</v>
      </c>
      <c r="C149" s="679" t="s">
        <v>1496</v>
      </c>
      <c r="D149" s="481" t="s">
        <v>1648</v>
      </c>
      <c r="E149" s="646" t="s">
        <v>1498</v>
      </c>
      <c r="F149" s="644" t="s">
        <v>1499</v>
      </c>
      <c r="G149" s="711">
        <f t="shared" si="9"/>
        <v>570000</v>
      </c>
      <c r="H149" s="711">
        <f t="shared" si="10"/>
        <v>30000</v>
      </c>
      <c r="I149" s="712"/>
      <c r="J149" s="712"/>
      <c r="K149" s="713"/>
      <c r="L149" s="713"/>
      <c r="M149" s="714">
        <v>600000</v>
      </c>
      <c r="N149" s="644" t="s">
        <v>1499</v>
      </c>
      <c r="O149" s="708"/>
      <c r="P149" s="646" t="s">
        <v>1498</v>
      </c>
    </row>
    <row r="150" spans="1:16" ht="85.5" customHeight="1">
      <c r="A150" s="643">
        <v>40</v>
      </c>
      <c r="B150" s="644" t="s">
        <v>183</v>
      </c>
      <c r="C150" s="679" t="s">
        <v>1496</v>
      </c>
      <c r="D150" s="481" t="s">
        <v>1649</v>
      </c>
      <c r="E150" s="646" t="s">
        <v>1498</v>
      </c>
      <c r="F150" s="644" t="s">
        <v>1499</v>
      </c>
      <c r="G150" s="711">
        <f t="shared" si="9"/>
        <v>190000</v>
      </c>
      <c r="H150" s="711">
        <f t="shared" si="10"/>
        <v>10000</v>
      </c>
      <c r="I150" s="712"/>
      <c r="J150" s="712"/>
      <c r="K150" s="713"/>
      <c r="L150" s="713"/>
      <c r="M150" s="714">
        <v>200000</v>
      </c>
      <c r="N150" s="644" t="s">
        <v>1499</v>
      </c>
      <c r="O150" s="708"/>
      <c r="P150" s="646" t="s">
        <v>1498</v>
      </c>
    </row>
    <row r="151" spans="1:16" ht="77.25" customHeight="1">
      <c r="A151" s="643">
        <v>41</v>
      </c>
      <c r="B151" s="644" t="s">
        <v>183</v>
      </c>
      <c r="C151" s="679" t="s">
        <v>1496</v>
      </c>
      <c r="D151" s="481" t="s">
        <v>1650</v>
      </c>
      <c r="E151" s="646" t="s">
        <v>1498</v>
      </c>
      <c r="F151" s="644" t="s">
        <v>1499</v>
      </c>
      <c r="G151" s="711">
        <f t="shared" si="9"/>
        <v>285000</v>
      </c>
      <c r="H151" s="711">
        <f t="shared" si="10"/>
        <v>15000</v>
      </c>
      <c r="I151" s="712"/>
      <c r="J151" s="712"/>
      <c r="K151" s="713"/>
      <c r="L151" s="713"/>
      <c r="M151" s="714">
        <v>300000</v>
      </c>
      <c r="N151" s="644" t="s">
        <v>1499</v>
      </c>
      <c r="O151" s="708"/>
      <c r="P151" s="646" t="s">
        <v>1498</v>
      </c>
    </row>
    <row r="152" spans="1:16" ht="74.25" customHeight="1">
      <c r="A152" s="643">
        <v>42</v>
      </c>
      <c r="B152" s="644" t="s">
        <v>183</v>
      </c>
      <c r="C152" s="679" t="s">
        <v>1496</v>
      </c>
      <c r="D152" s="481" t="s">
        <v>1651</v>
      </c>
      <c r="E152" s="646" t="s">
        <v>1498</v>
      </c>
      <c r="F152" s="644" t="s">
        <v>1499</v>
      </c>
      <c r="G152" s="711">
        <f t="shared" si="9"/>
        <v>285000</v>
      </c>
      <c r="H152" s="711">
        <f t="shared" si="10"/>
        <v>15000</v>
      </c>
      <c r="I152" s="712"/>
      <c r="J152" s="712"/>
      <c r="K152" s="713"/>
      <c r="L152" s="713"/>
      <c r="M152" s="714">
        <v>300000</v>
      </c>
      <c r="N152" s="644" t="s">
        <v>1499</v>
      </c>
      <c r="O152" s="708"/>
      <c r="P152" s="646" t="s">
        <v>1498</v>
      </c>
    </row>
    <row r="153" spans="1:16" ht="87" customHeight="1">
      <c r="A153" s="643">
        <v>43</v>
      </c>
      <c r="B153" s="644" t="s">
        <v>183</v>
      </c>
      <c r="C153" s="679" t="s">
        <v>1496</v>
      </c>
      <c r="D153" s="481" t="s">
        <v>1652</v>
      </c>
      <c r="E153" s="646" t="s">
        <v>1498</v>
      </c>
      <c r="F153" s="644" t="s">
        <v>1499</v>
      </c>
      <c r="G153" s="711">
        <f t="shared" si="9"/>
        <v>380000</v>
      </c>
      <c r="H153" s="711">
        <f t="shared" si="10"/>
        <v>20000</v>
      </c>
      <c r="I153" s="712"/>
      <c r="J153" s="712"/>
      <c r="K153" s="713"/>
      <c r="L153" s="713"/>
      <c r="M153" s="714">
        <v>400000</v>
      </c>
      <c r="N153" s="644" t="s">
        <v>1499</v>
      </c>
      <c r="O153" s="708"/>
      <c r="P153" s="646" t="s">
        <v>1498</v>
      </c>
    </row>
    <row r="154" spans="1:16" ht="84.75" customHeight="1">
      <c r="A154" s="643">
        <v>44</v>
      </c>
      <c r="B154" s="644" t="s">
        <v>183</v>
      </c>
      <c r="C154" s="679" t="s">
        <v>1496</v>
      </c>
      <c r="D154" s="481" t="s">
        <v>1653</v>
      </c>
      <c r="E154" s="646" t="s">
        <v>1498</v>
      </c>
      <c r="F154" s="644" t="s">
        <v>1499</v>
      </c>
      <c r="G154" s="711">
        <f t="shared" si="9"/>
        <v>123500</v>
      </c>
      <c r="H154" s="711">
        <f t="shared" si="10"/>
        <v>6500</v>
      </c>
      <c r="I154" s="712"/>
      <c r="J154" s="712"/>
      <c r="K154" s="713"/>
      <c r="L154" s="713"/>
      <c r="M154" s="714">
        <v>130000</v>
      </c>
      <c r="N154" s="644" t="s">
        <v>1499</v>
      </c>
      <c r="O154" s="708"/>
      <c r="P154" s="646" t="s">
        <v>1498</v>
      </c>
    </row>
    <row r="155" spans="1:16" ht="79.5" customHeight="1">
      <c r="A155" s="643">
        <v>45</v>
      </c>
      <c r="B155" s="644" t="s">
        <v>183</v>
      </c>
      <c r="C155" s="679" t="s">
        <v>1496</v>
      </c>
      <c r="D155" s="481" t="s">
        <v>1654</v>
      </c>
      <c r="E155" s="646" t="s">
        <v>1498</v>
      </c>
      <c r="F155" s="644" t="s">
        <v>1499</v>
      </c>
      <c r="G155" s="711">
        <f t="shared" si="9"/>
        <v>570000</v>
      </c>
      <c r="H155" s="711">
        <f t="shared" si="10"/>
        <v>30000</v>
      </c>
      <c r="I155" s="712"/>
      <c r="J155" s="712"/>
      <c r="K155" s="713"/>
      <c r="L155" s="713"/>
      <c r="M155" s="714">
        <v>600000</v>
      </c>
      <c r="N155" s="644" t="s">
        <v>1499</v>
      </c>
      <c r="O155" s="708"/>
      <c r="P155" s="646" t="s">
        <v>1498</v>
      </c>
    </row>
    <row r="156" spans="1:16" ht="60">
      <c r="A156" s="643">
        <v>46</v>
      </c>
      <c r="B156" s="644" t="s">
        <v>183</v>
      </c>
      <c r="C156" s="679" t="s">
        <v>1496</v>
      </c>
      <c r="D156" s="481" t="s">
        <v>1655</v>
      </c>
      <c r="E156" s="646" t="s">
        <v>1498</v>
      </c>
      <c r="F156" s="644" t="s">
        <v>1499</v>
      </c>
      <c r="G156" s="711">
        <f t="shared" si="9"/>
        <v>712500</v>
      </c>
      <c r="H156" s="711">
        <f t="shared" si="10"/>
        <v>37500</v>
      </c>
      <c r="I156" s="712"/>
      <c r="J156" s="712"/>
      <c r="K156" s="713"/>
      <c r="L156" s="713"/>
      <c r="M156" s="714">
        <v>750000</v>
      </c>
      <c r="N156" s="644" t="s">
        <v>1499</v>
      </c>
      <c r="O156" s="708"/>
      <c r="P156" s="646" t="s">
        <v>1498</v>
      </c>
    </row>
    <row r="157" spans="1:16" ht="78.75" customHeight="1">
      <c r="A157" s="643">
        <v>47</v>
      </c>
      <c r="B157" s="644" t="s">
        <v>183</v>
      </c>
      <c r="C157" s="679" t="s">
        <v>1496</v>
      </c>
      <c r="D157" s="481" t="s">
        <v>1656</v>
      </c>
      <c r="E157" s="646" t="s">
        <v>1498</v>
      </c>
      <c r="F157" s="644" t="s">
        <v>1499</v>
      </c>
      <c r="G157" s="711">
        <f t="shared" si="9"/>
        <v>380000</v>
      </c>
      <c r="H157" s="711">
        <f t="shared" si="10"/>
        <v>20000</v>
      </c>
      <c r="I157" s="712"/>
      <c r="J157" s="712"/>
      <c r="K157" s="713"/>
      <c r="L157" s="713"/>
      <c r="M157" s="714">
        <v>400000</v>
      </c>
      <c r="N157" s="644" t="s">
        <v>1499</v>
      </c>
      <c r="O157" s="708"/>
      <c r="P157" s="646" t="s">
        <v>1498</v>
      </c>
    </row>
    <row r="158" spans="1:16" ht="86.25" customHeight="1">
      <c r="A158" s="643">
        <v>48</v>
      </c>
      <c r="B158" s="644" t="s">
        <v>183</v>
      </c>
      <c r="C158" s="679" t="s">
        <v>1496</v>
      </c>
      <c r="D158" s="481" t="s">
        <v>1657</v>
      </c>
      <c r="E158" s="646" t="s">
        <v>1498</v>
      </c>
      <c r="F158" s="644" t="s">
        <v>1499</v>
      </c>
      <c r="G158" s="711">
        <f t="shared" si="9"/>
        <v>665000</v>
      </c>
      <c r="H158" s="711">
        <f t="shared" si="10"/>
        <v>35000</v>
      </c>
      <c r="I158" s="712"/>
      <c r="J158" s="712"/>
      <c r="K158" s="713"/>
      <c r="L158" s="713"/>
      <c r="M158" s="714">
        <v>700000</v>
      </c>
      <c r="N158" s="644" t="s">
        <v>1499</v>
      </c>
      <c r="O158" s="708"/>
      <c r="P158" s="646" t="s">
        <v>1498</v>
      </c>
    </row>
    <row r="159" spans="1:16" ht="82.5" customHeight="1">
      <c r="A159" s="643">
        <v>49</v>
      </c>
      <c r="B159" s="644" t="s">
        <v>183</v>
      </c>
      <c r="C159" s="679" t="s">
        <v>1496</v>
      </c>
      <c r="D159" s="481" t="s">
        <v>1658</v>
      </c>
      <c r="E159" s="646" t="s">
        <v>1498</v>
      </c>
      <c r="F159" s="644" t="s">
        <v>1499</v>
      </c>
      <c r="G159" s="711">
        <f t="shared" si="9"/>
        <v>570000</v>
      </c>
      <c r="H159" s="711">
        <f t="shared" si="10"/>
        <v>30000</v>
      </c>
      <c r="I159" s="712"/>
      <c r="J159" s="712"/>
      <c r="K159" s="713"/>
      <c r="L159" s="713"/>
      <c r="M159" s="714">
        <v>600000</v>
      </c>
      <c r="N159" s="644" t="s">
        <v>1499</v>
      </c>
      <c r="O159" s="708"/>
      <c r="P159" s="646" t="s">
        <v>1498</v>
      </c>
    </row>
    <row r="160" spans="1:16" ht="81" customHeight="1">
      <c r="A160" s="643">
        <v>50</v>
      </c>
      <c r="B160" s="644" t="s">
        <v>183</v>
      </c>
      <c r="C160" s="679" t="s">
        <v>1496</v>
      </c>
      <c r="D160" s="481" t="s">
        <v>1659</v>
      </c>
      <c r="E160" s="646" t="s">
        <v>1498</v>
      </c>
      <c r="F160" s="644" t="s">
        <v>1499</v>
      </c>
      <c r="G160" s="711">
        <f t="shared" si="9"/>
        <v>665000</v>
      </c>
      <c r="H160" s="711">
        <f t="shared" si="10"/>
        <v>35000</v>
      </c>
      <c r="I160" s="712"/>
      <c r="J160" s="712"/>
      <c r="K160" s="713"/>
      <c r="L160" s="713"/>
      <c r="M160" s="714">
        <v>700000</v>
      </c>
      <c r="N160" s="644" t="s">
        <v>1499</v>
      </c>
      <c r="O160" s="708"/>
      <c r="P160" s="646" t="s">
        <v>1498</v>
      </c>
    </row>
    <row r="161" spans="1:16" ht="78" customHeight="1">
      <c r="A161" s="643">
        <v>51</v>
      </c>
      <c r="B161" s="644" t="s">
        <v>183</v>
      </c>
      <c r="C161" s="679" t="s">
        <v>1496</v>
      </c>
      <c r="D161" s="481" t="s">
        <v>1660</v>
      </c>
      <c r="E161" s="646" t="s">
        <v>1498</v>
      </c>
      <c r="F161" s="644" t="s">
        <v>1499</v>
      </c>
      <c r="G161" s="711">
        <f t="shared" si="9"/>
        <v>855000</v>
      </c>
      <c r="H161" s="711">
        <f t="shared" si="10"/>
        <v>45000</v>
      </c>
      <c r="I161" s="712"/>
      <c r="J161" s="712"/>
      <c r="K161" s="713"/>
      <c r="L161" s="713"/>
      <c r="M161" s="714">
        <v>900000</v>
      </c>
      <c r="N161" s="644" t="s">
        <v>1499</v>
      </c>
      <c r="O161" s="708"/>
      <c r="P161" s="646" t="s">
        <v>1498</v>
      </c>
    </row>
    <row r="162" spans="1:16" ht="84.75" customHeight="1">
      <c r="A162" s="643">
        <v>52</v>
      </c>
      <c r="B162" s="644" t="s">
        <v>183</v>
      </c>
      <c r="C162" s="679" t="s">
        <v>1496</v>
      </c>
      <c r="D162" s="481" t="s">
        <v>1661</v>
      </c>
      <c r="E162" s="646" t="s">
        <v>1498</v>
      </c>
      <c r="F162" s="644" t="s">
        <v>1499</v>
      </c>
      <c r="G162" s="711">
        <f t="shared" si="9"/>
        <v>190000</v>
      </c>
      <c r="H162" s="711">
        <f t="shared" si="10"/>
        <v>10000</v>
      </c>
      <c r="I162" s="712"/>
      <c r="J162" s="712"/>
      <c r="K162" s="713"/>
      <c r="L162" s="713"/>
      <c r="M162" s="714">
        <v>200000</v>
      </c>
      <c r="N162" s="644" t="s">
        <v>1499</v>
      </c>
      <c r="O162" s="708"/>
      <c r="P162" s="646" t="s">
        <v>1498</v>
      </c>
    </row>
    <row r="163" spans="1:16" ht="86.25" customHeight="1">
      <c r="A163" s="643">
        <v>53</v>
      </c>
      <c r="B163" s="644" t="s">
        <v>183</v>
      </c>
      <c r="C163" s="679" t="s">
        <v>1496</v>
      </c>
      <c r="D163" s="481" t="s">
        <v>1662</v>
      </c>
      <c r="E163" s="646" t="s">
        <v>1498</v>
      </c>
      <c r="F163" s="644" t="s">
        <v>1499</v>
      </c>
      <c r="G163" s="711">
        <f t="shared" si="9"/>
        <v>323000</v>
      </c>
      <c r="H163" s="711">
        <f t="shared" si="10"/>
        <v>17000</v>
      </c>
      <c r="I163" s="712"/>
      <c r="J163" s="712"/>
      <c r="K163" s="713"/>
      <c r="L163" s="713"/>
      <c r="M163" s="714">
        <v>340000</v>
      </c>
      <c r="N163" s="644" t="s">
        <v>1499</v>
      </c>
      <c r="O163" s="708"/>
      <c r="P163" s="646" t="s">
        <v>1498</v>
      </c>
    </row>
    <row r="164" spans="1:16" ht="87" customHeight="1">
      <c r="A164" s="643">
        <v>54</v>
      </c>
      <c r="B164" s="644" t="s">
        <v>183</v>
      </c>
      <c r="C164" s="679" t="s">
        <v>1496</v>
      </c>
      <c r="D164" s="481" t="s">
        <v>1663</v>
      </c>
      <c r="E164" s="646" t="s">
        <v>1498</v>
      </c>
      <c r="F164" s="644" t="s">
        <v>1499</v>
      </c>
      <c r="G164" s="711">
        <f t="shared" si="9"/>
        <v>570000</v>
      </c>
      <c r="H164" s="711">
        <f t="shared" si="10"/>
        <v>30000</v>
      </c>
      <c r="I164" s="712"/>
      <c r="J164" s="712"/>
      <c r="K164" s="713"/>
      <c r="L164" s="713"/>
      <c r="M164" s="714">
        <v>600000</v>
      </c>
      <c r="N164" s="644" t="s">
        <v>1499</v>
      </c>
      <c r="O164" s="708"/>
      <c r="P164" s="646" t="s">
        <v>1498</v>
      </c>
    </row>
    <row r="165" spans="1:16" ht="83.25" customHeight="1">
      <c r="A165" s="643">
        <v>55</v>
      </c>
      <c r="B165" s="644" t="s">
        <v>183</v>
      </c>
      <c r="C165" s="679" t="s">
        <v>1496</v>
      </c>
      <c r="D165" s="481" t="s">
        <v>1664</v>
      </c>
      <c r="E165" s="646" t="s">
        <v>1498</v>
      </c>
      <c r="F165" s="644" t="s">
        <v>1499</v>
      </c>
      <c r="G165" s="711">
        <f t="shared" si="9"/>
        <v>380000</v>
      </c>
      <c r="H165" s="711">
        <f t="shared" si="10"/>
        <v>20000</v>
      </c>
      <c r="I165" s="712"/>
      <c r="J165" s="712"/>
      <c r="K165" s="713"/>
      <c r="L165" s="713"/>
      <c r="M165" s="714">
        <v>400000</v>
      </c>
      <c r="N165" s="644" t="s">
        <v>1499</v>
      </c>
      <c r="O165" s="708"/>
      <c r="P165" s="646" t="s">
        <v>1498</v>
      </c>
    </row>
    <row r="166" spans="1:16" ht="108.75" customHeight="1">
      <c r="A166" s="643">
        <v>56</v>
      </c>
      <c r="B166" s="644" t="s">
        <v>183</v>
      </c>
      <c r="C166" s="679" t="s">
        <v>1496</v>
      </c>
      <c r="D166" s="471" t="s">
        <v>1665</v>
      </c>
      <c r="E166" s="646" t="s">
        <v>1666</v>
      </c>
      <c r="F166" s="644" t="s">
        <v>1499</v>
      </c>
      <c r="G166" s="711">
        <f t="shared" si="9"/>
        <v>950000</v>
      </c>
      <c r="H166" s="711">
        <f t="shared" si="10"/>
        <v>50000</v>
      </c>
      <c r="I166" s="713"/>
      <c r="J166" s="713"/>
      <c r="K166" s="713"/>
      <c r="L166" s="713"/>
      <c r="M166" s="715">
        <v>1000000</v>
      </c>
      <c r="N166" s="644" t="s">
        <v>1499</v>
      </c>
      <c r="O166" s="708"/>
      <c r="P166" s="646" t="s">
        <v>1666</v>
      </c>
    </row>
    <row r="167" spans="1:16" ht="75.75" customHeight="1">
      <c r="A167" s="709">
        <v>57</v>
      </c>
      <c r="B167" s="644" t="s">
        <v>183</v>
      </c>
      <c r="C167" s="679" t="s">
        <v>1496</v>
      </c>
      <c r="D167" s="148" t="s">
        <v>1667</v>
      </c>
      <c r="E167" s="646" t="s">
        <v>1158</v>
      </c>
      <c r="F167" s="644" t="s">
        <v>1499</v>
      </c>
      <c r="G167" s="711">
        <f t="shared" si="9"/>
        <v>99837.09599999999</v>
      </c>
      <c r="H167" s="711">
        <f t="shared" si="10"/>
        <v>5254.5840000000026</v>
      </c>
      <c r="I167" s="646"/>
      <c r="J167" s="716"/>
      <c r="K167" s="713"/>
      <c r="L167" s="713"/>
      <c r="M167" s="717">
        <v>105091.68</v>
      </c>
      <c r="N167" s="644" t="s">
        <v>1499</v>
      </c>
      <c r="O167" s="708"/>
      <c r="P167" s="646" t="s">
        <v>1158</v>
      </c>
    </row>
    <row r="168" spans="1:16" ht="82.5" customHeight="1">
      <c r="A168" s="709">
        <v>58</v>
      </c>
      <c r="B168" s="644" t="s">
        <v>183</v>
      </c>
      <c r="C168" s="679" t="s">
        <v>1496</v>
      </c>
      <c r="D168" s="718" t="s">
        <v>1668</v>
      </c>
      <c r="E168" s="646" t="s">
        <v>1158</v>
      </c>
      <c r="F168" s="644" t="s">
        <v>1499</v>
      </c>
      <c r="G168" s="711">
        <f t="shared" si="9"/>
        <v>114163.39049999999</v>
      </c>
      <c r="H168" s="711">
        <f t="shared" si="10"/>
        <v>6008.5995000000112</v>
      </c>
      <c r="I168" s="646"/>
      <c r="J168" s="716"/>
      <c r="K168" s="713"/>
      <c r="L168" s="713"/>
      <c r="M168" s="719">
        <v>120171.99</v>
      </c>
      <c r="N168" s="644" t="s">
        <v>1499</v>
      </c>
      <c r="O168" s="708"/>
      <c r="P168" s="646" t="s">
        <v>1158</v>
      </c>
    </row>
    <row r="169" spans="1:16" ht="84.75" customHeight="1">
      <c r="A169" s="709">
        <v>59</v>
      </c>
      <c r="B169" s="644" t="s">
        <v>183</v>
      </c>
      <c r="C169" s="679" t="s">
        <v>1496</v>
      </c>
      <c r="D169" s="718" t="s">
        <v>1669</v>
      </c>
      <c r="E169" s="646" t="s">
        <v>1670</v>
      </c>
      <c r="F169" s="644" t="s">
        <v>1499</v>
      </c>
      <c r="G169" s="711">
        <f t="shared" si="9"/>
        <v>652264.30949999997</v>
      </c>
      <c r="H169" s="711">
        <f t="shared" si="10"/>
        <v>34329.700500000035</v>
      </c>
      <c r="I169" s="646"/>
      <c r="J169" s="716"/>
      <c r="K169" s="713"/>
      <c r="L169" s="713"/>
      <c r="M169" s="169">
        <v>686594.01</v>
      </c>
      <c r="N169" s="644" t="s">
        <v>1499</v>
      </c>
      <c r="O169" s="708"/>
      <c r="P169" s="646" t="s">
        <v>1670</v>
      </c>
    </row>
    <row r="170" spans="1:16" ht="88.5" customHeight="1">
      <c r="A170" s="709">
        <v>60</v>
      </c>
      <c r="B170" s="644" t="s">
        <v>183</v>
      </c>
      <c r="C170" s="679" t="s">
        <v>1496</v>
      </c>
      <c r="D170" s="718" t="s">
        <v>1671</v>
      </c>
      <c r="E170" s="646" t="s">
        <v>1672</v>
      </c>
      <c r="F170" s="644" t="s">
        <v>1499</v>
      </c>
      <c r="G170" s="711">
        <f t="shared" si="9"/>
        <v>732271.83699999994</v>
      </c>
      <c r="H170" s="711">
        <f t="shared" si="10"/>
        <v>38540.623000000021</v>
      </c>
      <c r="I170" s="646"/>
      <c r="J170" s="716"/>
      <c r="K170" s="713"/>
      <c r="L170" s="713"/>
      <c r="M170" s="169">
        <v>770812.46</v>
      </c>
      <c r="N170" s="644" t="s">
        <v>1499</v>
      </c>
      <c r="O170" s="708"/>
      <c r="P170" s="646" t="s">
        <v>1672</v>
      </c>
    </row>
    <row r="171" spans="1:16" ht="74.25" customHeight="1">
      <c r="A171" s="709">
        <v>61</v>
      </c>
      <c r="B171" s="644" t="s">
        <v>183</v>
      </c>
      <c r="C171" s="679" t="s">
        <v>1496</v>
      </c>
      <c r="D171" s="718" t="s">
        <v>1673</v>
      </c>
      <c r="E171" s="646" t="s">
        <v>1672</v>
      </c>
      <c r="F171" s="644" t="s">
        <v>1499</v>
      </c>
      <c r="G171" s="711">
        <f t="shared" si="9"/>
        <v>753006.53699999989</v>
      </c>
      <c r="H171" s="711">
        <f t="shared" si="10"/>
        <v>39631.923000000068</v>
      </c>
      <c r="I171" s="646"/>
      <c r="J171" s="716"/>
      <c r="K171" s="713"/>
      <c r="L171" s="713"/>
      <c r="M171" s="169">
        <v>792638.46</v>
      </c>
      <c r="N171" s="644" t="s">
        <v>1499</v>
      </c>
      <c r="O171" s="708"/>
      <c r="P171" s="646" t="s">
        <v>1672</v>
      </c>
    </row>
    <row r="172" spans="1:16" ht="77.25" customHeight="1">
      <c r="A172" s="709">
        <v>62</v>
      </c>
      <c r="B172" s="644" t="s">
        <v>183</v>
      </c>
      <c r="C172" s="679" t="s">
        <v>1496</v>
      </c>
      <c r="D172" s="718" t="s">
        <v>1674</v>
      </c>
      <c r="E172" s="646" t="s">
        <v>1670</v>
      </c>
      <c r="F172" s="644" t="s">
        <v>1499</v>
      </c>
      <c r="G172" s="711">
        <f t="shared" si="9"/>
        <v>1425000</v>
      </c>
      <c r="H172" s="711">
        <f t="shared" si="10"/>
        <v>75000</v>
      </c>
      <c r="I172" s="646"/>
      <c r="J172" s="716"/>
      <c r="K172" s="713"/>
      <c r="L172" s="713"/>
      <c r="M172" s="715">
        <v>1500000</v>
      </c>
      <c r="N172" s="644" t="s">
        <v>1499</v>
      </c>
      <c r="O172" s="708"/>
      <c r="P172" s="646" t="s">
        <v>1670</v>
      </c>
    </row>
    <row r="173" spans="1:16" ht="85.5" customHeight="1">
      <c r="A173" s="709">
        <v>63</v>
      </c>
      <c r="B173" s="644" t="s">
        <v>183</v>
      </c>
      <c r="C173" s="679" t="s">
        <v>1496</v>
      </c>
      <c r="D173" s="718" t="s">
        <v>1675</v>
      </c>
      <c r="E173" s="646" t="s">
        <v>1672</v>
      </c>
      <c r="F173" s="644" t="s">
        <v>1499</v>
      </c>
      <c r="G173" s="711">
        <f t="shared" si="9"/>
        <v>253110.90350000001</v>
      </c>
      <c r="H173" s="711">
        <f t="shared" si="10"/>
        <v>13321.626500000013</v>
      </c>
      <c r="I173" s="646"/>
      <c r="J173" s="716"/>
      <c r="K173" s="713"/>
      <c r="L173" s="713"/>
      <c r="M173" s="720">
        <v>266432.53000000003</v>
      </c>
      <c r="N173" s="644" t="s">
        <v>1499</v>
      </c>
      <c r="O173" s="708"/>
      <c r="P173" s="646" t="s">
        <v>1672</v>
      </c>
    </row>
    <row r="174" spans="1:16" ht="87" customHeight="1">
      <c r="A174" s="709">
        <v>64</v>
      </c>
      <c r="B174" s="644" t="s">
        <v>183</v>
      </c>
      <c r="C174" s="679" t="s">
        <v>1496</v>
      </c>
      <c r="D174" s="148" t="s">
        <v>1676</v>
      </c>
      <c r="E174" s="646" t="s">
        <v>1670</v>
      </c>
      <c r="F174" s="644" t="s">
        <v>1499</v>
      </c>
      <c r="G174" s="711">
        <f t="shared" si="9"/>
        <v>287600.853</v>
      </c>
      <c r="H174" s="711">
        <f t="shared" si="10"/>
        <v>15136.886999999988</v>
      </c>
      <c r="I174" s="646"/>
      <c r="J174" s="716"/>
      <c r="K174" s="713"/>
      <c r="L174" s="713"/>
      <c r="M174" s="169">
        <v>302737.74</v>
      </c>
      <c r="N174" s="644" t="s">
        <v>1499</v>
      </c>
      <c r="O174" s="708"/>
      <c r="P174" s="646" t="s">
        <v>1670</v>
      </c>
    </row>
    <row r="175" spans="1:16" ht="101.25" customHeight="1">
      <c r="A175" s="709">
        <v>65</v>
      </c>
      <c r="B175" s="644" t="s">
        <v>183</v>
      </c>
      <c r="C175" s="679" t="s">
        <v>1496</v>
      </c>
      <c r="D175" s="718" t="s">
        <v>1677</v>
      </c>
      <c r="E175" s="646" t="s">
        <v>1670</v>
      </c>
      <c r="F175" s="644" t="s">
        <v>1499</v>
      </c>
      <c r="G175" s="711">
        <f t="shared" ref="G175:G179" si="11">M175*0.95</f>
        <v>187616.02249999999</v>
      </c>
      <c r="H175" s="711">
        <f t="shared" ref="H175:H179" si="12">M175-G175</f>
        <v>9874.5274999999965</v>
      </c>
      <c r="I175" s="646"/>
      <c r="J175" s="716"/>
      <c r="K175" s="713"/>
      <c r="L175" s="713"/>
      <c r="M175" s="169">
        <v>197490.55</v>
      </c>
      <c r="N175" s="644" t="s">
        <v>1499</v>
      </c>
      <c r="O175" s="708"/>
      <c r="P175" s="646" t="s">
        <v>1670</v>
      </c>
    </row>
    <row r="176" spans="1:16" ht="75">
      <c r="A176" s="709">
        <v>66</v>
      </c>
      <c r="B176" s="644" t="s">
        <v>183</v>
      </c>
      <c r="C176" s="679" t="s">
        <v>1496</v>
      </c>
      <c r="D176" s="148" t="s">
        <v>1678</v>
      </c>
      <c r="E176" s="646" t="s">
        <v>1670</v>
      </c>
      <c r="F176" s="644" t="s">
        <v>1499</v>
      </c>
      <c r="G176" s="711">
        <f t="shared" si="11"/>
        <v>435879.82649999997</v>
      </c>
      <c r="H176" s="711">
        <f t="shared" si="12"/>
        <v>22941.043500000029</v>
      </c>
      <c r="I176" s="646"/>
      <c r="J176" s="716"/>
      <c r="K176" s="713"/>
      <c r="L176" s="713"/>
      <c r="M176" s="169">
        <v>458820.87</v>
      </c>
      <c r="N176" s="644" t="s">
        <v>1499</v>
      </c>
      <c r="O176" s="708"/>
      <c r="P176" s="646" t="s">
        <v>1670</v>
      </c>
    </row>
    <row r="177" spans="1:16" ht="78.75" customHeight="1">
      <c r="A177" s="709">
        <v>67</v>
      </c>
      <c r="B177" s="644" t="s">
        <v>183</v>
      </c>
      <c r="C177" s="679" t="s">
        <v>1496</v>
      </c>
      <c r="D177" s="718" t="s">
        <v>1679</v>
      </c>
      <c r="E177" s="646" t="s">
        <v>1670</v>
      </c>
      <c r="F177" s="644" t="s">
        <v>1499</v>
      </c>
      <c r="G177" s="711">
        <f t="shared" si="11"/>
        <v>914735.04999999993</v>
      </c>
      <c r="H177" s="711">
        <f t="shared" si="12"/>
        <v>48143.95000000007</v>
      </c>
      <c r="I177" s="646"/>
      <c r="J177" s="716"/>
      <c r="K177" s="713"/>
      <c r="L177" s="713"/>
      <c r="M177" s="169">
        <v>962879</v>
      </c>
      <c r="N177" s="644" t="s">
        <v>1499</v>
      </c>
      <c r="O177" s="708"/>
      <c r="P177" s="646" t="s">
        <v>1670</v>
      </c>
    </row>
    <row r="178" spans="1:16" ht="86.25" customHeight="1">
      <c r="A178" s="709">
        <v>68</v>
      </c>
      <c r="B178" s="644" t="s">
        <v>183</v>
      </c>
      <c r="C178" s="679" t="s">
        <v>1496</v>
      </c>
      <c r="D178" s="721" t="s">
        <v>1680</v>
      </c>
      <c r="E178" s="646" t="s">
        <v>1681</v>
      </c>
      <c r="F178" s="644" t="s">
        <v>1499</v>
      </c>
      <c r="G178" s="711">
        <f t="shared" si="11"/>
        <v>475000</v>
      </c>
      <c r="H178" s="711">
        <f t="shared" si="12"/>
        <v>25000</v>
      </c>
      <c r="I178" s="646"/>
      <c r="J178" s="716"/>
      <c r="K178" s="713"/>
      <c r="L178" s="713"/>
      <c r="M178" s="715">
        <v>500000</v>
      </c>
      <c r="N178" s="644" t="s">
        <v>1499</v>
      </c>
      <c r="O178" s="708"/>
      <c r="P178" s="646" t="s">
        <v>1681</v>
      </c>
    </row>
    <row r="179" spans="1:16" ht="90" customHeight="1">
      <c r="A179" s="709">
        <v>69</v>
      </c>
      <c r="B179" s="644" t="s">
        <v>183</v>
      </c>
      <c r="C179" s="679" t="s">
        <v>1496</v>
      </c>
      <c r="D179" s="718" t="s">
        <v>1682</v>
      </c>
      <c r="E179" s="646" t="s">
        <v>1681</v>
      </c>
      <c r="F179" s="644" t="s">
        <v>1499</v>
      </c>
      <c r="G179" s="711">
        <f t="shared" si="11"/>
        <v>665000</v>
      </c>
      <c r="H179" s="711">
        <f t="shared" si="12"/>
        <v>35000</v>
      </c>
      <c r="I179" s="721"/>
      <c r="J179" s="716"/>
      <c r="K179" s="713"/>
      <c r="L179" s="713"/>
      <c r="M179" s="715">
        <v>700000</v>
      </c>
      <c r="N179" s="644" t="s">
        <v>1499</v>
      </c>
      <c r="O179" s="708"/>
      <c r="P179" s="646" t="s">
        <v>1681</v>
      </c>
    </row>
    <row r="182" spans="1:16" ht="90.75" customHeight="1">
      <c r="A182" s="722">
        <v>70</v>
      </c>
      <c r="B182" s="723" t="s">
        <v>183</v>
      </c>
      <c r="C182" s="724" t="s">
        <v>1496</v>
      </c>
      <c r="D182" s="725" t="s">
        <v>1683</v>
      </c>
      <c r="E182" s="725" t="s">
        <v>1498</v>
      </c>
      <c r="F182" s="723" t="s">
        <v>1499</v>
      </c>
      <c r="G182" s="726">
        <f>M182*0.95</f>
        <v>2850000</v>
      </c>
      <c r="H182" s="726">
        <f>M182-G182</f>
        <v>150000</v>
      </c>
      <c r="I182" s="727"/>
      <c r="J182" s="727"/>
      <c r="K182" s="727"/>
      <c r="L182" s="727"/>
      <c r="M182" s="726">
        <v>3000000</v>
      </c>
      <c r="N182" s="723" t="s">
        <v>1499</v>
      </c>
      <c r="O182" s="728"/>
      <c r="P182" s="725" t="s">
        <v>1498</v>
      </c>
    </row>
  </sheetData>
  <mergeCells count="19">
    <mergeCell ref="A6:P6"/>
    <mergeCell ref="A100:P100"/>
    <mergeCell ref="A110:P110"/>
    <mergeCell ref="O2:O4"/>
    <mergeCell ref="P2:P4"/>
    <mergeCell ref="G3:G4"/>
    <mergeCell ref="H3:H4"/>
    <mergeCell ref="I3:I4"/>
    <mergeCell ref="J3:J4"/>
    <mergeCell ref="A1:P1"/>
    <mergeCell ref="A2:A4"/>
    <mergeCell ref="B2:B4"/>
    <mergeCell ref="C2:C4"/>
    <mergeCell ref="D2:D4"/>
    <mergeCell ref="E2:E4"/>
    <mergeCell ref="F2:F4"/>
    <mergeCell ref="G2:J2"/>
    <mergeCell ref="K2:M3"/>
    <mergeCell ref="N2: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აბაშა</vt:lpstr>
      <vt:lpstr>ზუგდიდი</vt:lpstr>
      <vt:lpstr>მარტვილი</vt:lpstr>
      <vt:lpstr>მესტია</vt:lpstr>
      <vt:lpstr>სენაკი</vt:lpstr>
      <vt:lpstr>ჩხოროწყუ</vt:lpstr>
      <vt:lpstr>წალენჯიხა</vt:lpstr>
      <vt:lpstr>ხობი</vt:lpstr>
      <vt:lpstr>ფოთი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Nona Nadaraia</dc:creator>
  <cp:lastModifiedBy>Maka Pipia</cp:lastModifiedBy>
  <dcterms:created xsi:type="dcterms:W3CDTF">2015-06-05T18:17:20Z</dcterms:created>
  <dcterms:modified xsi:type="dcterms:W3CDTF">2026-10-06T07:44:00Z</dcterms:modified>
</cp:coreProperties>
</file>