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activeTab="1"/>
  </bookViews>
  <sheets>
    <sheet name="აბაშა" sheetId="1" r:id="rId1"/>
    <sheet name="ზუგდიდი" sheetId="10" r:id="rId2"/>
    <sheet name="მარტვილი" sheetId="3" r:id="rId3"/>
    <sheet name="მესტია" sheetId="4" r:id="rId4"/>
    <sheet name="სენაკი" sheetId="5" r:id="rId5"/>
    <sheet name="ჩხოროწყუ" sheetId="6" r:id="rId6"/>
    <sheet name="წალენჯიხა" sheetId="7" r:id="rId7"/>
    <sheet name="ხობი" sheetId="8" r:id="rId8"/>
    <sheet name="ფოთი" sheetId="9" r:id="rId9"/>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47" i="10" l="1"/>
  <c r="AE147" i="10"/>
  <c r="AD147" i="10"/>
  <c r="AC147" i="10"/>
  <c r="AB147" i="10"/>
  <c r="AA147" i="10"/>
  <c r="Z147" i="10"/>
  <c r="Y147" i="10"/>
  <c r="X147" i="10"/>
  <c r="W147" i="10"/>
  <c r="V147" i="10"/>
  <c r="U147" i="10"/>
  <c r="T147" i="10"/>
  <c r="S147" i="10"/>
  <c r="R147" i="10"/>
  <c r="Q147" i="10"/>
  <c r="P147" i="10"/>
  <c r="O147" i="10"/>
  <c r="N147" i="10"/>
  <c r="M147" i="10"/>
  <c r="L147" i="10"/>
  <c r="K147" i="10"/>
  <c r="J147" i="10"/>
  <c r="I147" i="10"/>
  <c r="G146" i="10"/>
  <c r="H146" i="10" s="1"/>
  <c r="G145" i="10"/>
  <c r="H145" i="10" s="1"/>
  <c r="G144" i="10"/>
  <c r="H144" i="10" s="1"/>
  <c r="G143" i="10"/>
  <c r="H143" i="10" s="1"/>
  <c r="G142" i="10"/>
  <c r="H142" i="10" s="1"/>
  <c r="G141" i="10"/>
  <c r="H141" i="10" s="1"/>
  <c r="G140" i="10"/>
  <c r="H140" i="10" s="1"/>
  <c r="G139" i="10"/>
  <c r="H139" i="10" s="1"/>
  <c r="G138" i="10"/>
  <c r="H138" i="10" s="1"/>
  <c r="G137" i="10"/>
  <c r="H137" i="10" s="1"/>
  <c r="G136" i="10"/>
  <c r="G147" i="10" s="1"/>
  <c r="G134" i="10"/>
  <c r="H134" i="10" s="1"/>
  <c r="G133" i="10"/>
  <c r="H133" i="10" s="1"/>
  <c r="G131" i="10"/>
  <c r="H131" i="10" s="1"/>
  <c r="G130" i="10"/>
  <c r="H130" i="10" s="1"/>
  <c r="G129" i="10"/>
  <c r="H129" i="10" s="1"/>
  <c r="G128" i="10"/>
  <c r="H128" i="10" s="1"/>
  <c r="G127" i="10"/>
  <c r="H127" i="10" s="1"/>
  <c r="G126" i="10"/>
  <c r="H126" i="10" s="1"/>
  <c r="G125" i="10"/>
  <c r="H125" i="10" s="1"/>
  <c r="G124" i="10"/>
  <c r="H124" i="10" s="1"/>
  <c r="G123" i="10"/>
  <c r="H123" i="10" s="1"/>
  <c r="AC81" i="10"/>
  <c r="Z81" i="10"/>
  <c r="W81" i="10"/>
  <c r="I81" i="10"/>
  <c r="H81" i="10"/>
  <c r="G81" i="10"/>
  <c r="AI72" i="10"/>
  <c r="AH72" i="10"/>
  <c r="AG72" i="10"/>
  <c r="AC72" i="10"/>
  <c r="AB72" i="10"/>
  <c r="AA72" i="10"/>
  <c r="Z72" i="10"/>
  <c r="Y72" i="10"/>
  <c r="X72" i="10"/>
  <c r="W72" i="10"/>
  <c r="I72" i="10"/>
  <c r="H71" i="10"/>
  <c r="G71" i="10" s="1"/>
  <c r="H70" i="10"/>
  <c r="G70" i="10" s="1"/>
  <c r="H69" i="10"/>
  <c r="G69" i="10" s="1"/>
  <c r="H68" i="10"/>
  <c r="G68" i="10" s="1"/>
  <c r="H67" i="10"/>
  <c r="G67" i="10" s="1"/>
  <c r="H66" i="10"/>
  <c r="G66" i="10" s="1"/>
  <c r="H65" i="10"/>
  <c r="G65" i="10" s="1"/>
  <c r="H64" i="10"/>
  <c r="G64" i="10" s="1"/>
  <c r="H63" i="10"/>
  <c r="G63" i="10" s="1"/>
  <c r="H62" i="10"/>
  <c r="G62" i="10" s="1"/>
  <c r="H61" i="10"/>
  <c r="G61" i="10" s="1"/>
  <c r="H60" i="10"/>
  <c r="G60" i="10" s="1"/>
  <c r="H59" i="10"/>
  <c r="G59" i="10" s="1"/>
  <c r="H58" i="10"/>
  <c r="G58" i="10" s="1"/>
  <c r="H57" i="10"/>
  <c r="G57" i="10" s="1"/>
  <c r="H56" i="10"/>
  <c r="G56" i="10" s="1"/>
  <c r="H55" i="10"/>
  <c r="G55" i="10" s="1"/>
  <c r="H54" i="10"/>
  <c r="G54" i="10" s="1"/>
  <c r="H53" i="10"/>
  <c r="G53" i="10" s="1"/>
  <c r="H52" i="10"/>
  <c r="G52" i="10" s="1"/>
  <c r="H51" i="10"/>
  <c r="G51" i="10" s="1"/>
  <c r="H50" i="10"/>
  <c r="G50" i="10" s="1"/>
  <c r="H49" i="10"/>
  <c r="G49" i="10" s="1"/>
  <c r="H48" i="10"/>
  <c r="G48" i="10" s="1"/>
  <c r="H47" i="10"/>
  <c r="G47" i="10" s="1"/>
  <c r="H46" i="10"/>
  <c r="G46" i="10" s="1"/>
  <c r="H45" i="10"/>
  <c r="G45" i="10" s="1"/>
  <c r="H44" i="10"/>
  <c r="G44" i="10" s="1"/>
  <c r="H43" i="10"/>
  <c r="G43" i="10" s="1"/>
  <c r="I41" i="10"/>
  <c r="G41" i="10"/>
  <c r="H40" i="10"/>
  <c r="H39" i="10"/>
  <c r="H38" i="10"/>
  <c r="H37" i="10"/>
  <c r="H36" i="10"/>
  <c r="H35" i="10"/>
  <c r="H34" i="10"/>
  <c r="H33" i="10"/>
  <c r="H41" i="10" s="1"/>
  <c r="H12" i="10"/>
  <c r="G12" i="10"/>
  <c r="I11" i="10"/>
  <c r="I10" i="10"/>
  <c r="I9" i="10"/>
  <c r="I8" i="10"/>
  <c r="I7" i="10"/>
  <c r="I12" i="10" s="1"/>
  <c r="G72" i="10" l="1"/>
  <c r="H136" i="10"/>
  <c r="H147" i="10" s="1"/>
  <c r="H72" i="10"/>
  <c r="AC48" i="6"/>
  <c r="Z48" i="6"/>
  <c r="G48" i="6"/>
  <c r="I48" i="6"/>
  <c r="M180" i="9" l="1"/>
  <c r="H179" i="9"/>
  <c r="G179" i="9"/>
  <c r="G178" i="9"/>
  <c r="H178" i="9" s="1"/>
  <c r="H177" i="9"/>
  <c r="G177" i="9"/>
  <c r="G176" i="9"/>
  <c r="H176" i="9" s="1"/>
  <c r="H175" i="9"/>
  <c r="G175" i="9"/>
  <c r="G174" i="9"/>
  <c r="H174" i="9" s="1"/>
  <c r="H173" i="9"/>
  <c r="G173" i="9"/>
  <c r="G172" i="9"/>
  <c r="H172" i="9" s="1"/>
  <c r="H171" i="9"/>
  <c r="G171" i="9"/>
  <c r="G170" i="9"/>
  <c r="H170" i="9" s="1"/>
  <c r="H169" i="9"/>
  <c r="G169" i="9"/>
  <c r="G168" i="9"/>
  <c r="H168" i="9" s="1"/>
  <c r="H167" i="9"/>
  <c r="G167" i="9"/>
  <c r="G166" i="9"/>
  <c r="H166" i="9" s="1"/>
  <c r="H165" i="9"/>
  <c r="G165" i="9"/>
  <c r="G164" i="9"/>
  <c r="H164" i="9" s="1"/>
  <c r="H163" i="9"/>
  <c r="G163" i="9"/>
  <c r="G162" i="9"/>
  <c r="H162" i="9" s="1"/>
  <c r="H161" i="9"/>
  <c r="G161" i="9"/>
  <c r="G160" i="9"/>
  <c r="H160" i="9" s="1"/>
  <c r="H159" i="9"/>
  <c r="G159" i="9"/>
  <c r="G158" i="9"/>
  <c r="H158" i="9" s="1"/>
  <c r="H157" i="9"/>
  <c r="G157" i="9"/>
  <c r="G156" i="9"/>
  <c r="H156" i="9" s="1"/>
  <c r="H155" i="9"/>
  <c r="G155" i="9"/>
  <c r="G154" i="9"/>
  <c r="H154" i="9" s="1"/>
  <c r="H153" i="9"/>
  <c r="G153" i="9"/>
  <c r="G152" i="9"/>
  <c r="H152" i="9" s="1"/>
  <c r="H151" i="9"/>
  <c r="G151" i="9"/>
  <c r="G150" i="9"/>
  <c r="H150" i="9" s="1"/>
  <c r="H149" i="9"/>
  <c r="G149" i="9"/>
  <c r="G148" i="9"/>
  <c r="H148" i="9" s="1"/>
  <c r="H147" i="9"/>
  <c r="G147" i="9"/>
  <c r="G146" i="9"/>
  <c r="H146" i="9" s="1"/>
  <c r="H145" i="9"/>
  <c r="G145" i="9"/>
  <c r="G144" i="9"/>
  <c r="H144" i="9" s="1"/>
  <c r="H143" i="9"/>
  <c r="G143" i="9"/>
  <c r="G142" i="9"/>
  <c r="H142" i="9" s="1"/>
  <c r="H141" i="9"/>
  <c r="G141" i="9"/>
  <c r="G140" i="9"/>
  <c r="H140" i="9" s="1"/>
  <c r="H139" i="9"/>
  <c r="G139" i="9"/>
  <c r="G138" i="9"/>
  <c r="H138" i="9" s="1"/>
  <c r="H137" i="9"/>
  <c r="G137" i="9"/>
  <c r="G136" i="9"/>
  <c r="H136" i="9" s="1"/>
  <c r="H135" i="9"/>
  <c r="G135" i="9"/>
  <c r="G134" i="9"/>
  <c r="H134" i="9" s="1"/>
  <c r="H133" i="9"/>
  <c r="G133" i="9"/>
  <c r="G132" i="9"/>
  <c r="H132" i="9" s="1"/>
  <c r="H131" i="9"/>
  <c r="G131" i="9"/>
  <c r="G130" i="9"/>
  <c r="H130" i="9" s="1"/>
  <c r="H129" i="9"/>
  <c r="G129" i="9"/>
  <c r="G128" i="9"/>
  <c r="H128" i="9" s="1"/>
  <c r="H127" i="9"/>
  <c r="G127" i="9"/>
  <c r="G126" i="9"/>
  <c r="H126" i="9" s="1"/>
  <c r="H125" i="9"/>
  <c r="G125" i="9"/>
  <c r="G124" i="9"/>
  <c r="H124" i="9" s="1"/>
  <c r="H123" i="9"/>
  <c r="G123" i="9"/>
  <c r="G122" i="9"/>
  <c r="H122" i="9" s="1"/>
  <c r="H121" i="9"/>
  <c r="G121" i="9"/>
  <c r="G120" i="9"/>
  <c r="H120" i="9" s="1"/>
  <c r="H119" i="9"/>
  <c r="G119" i="9"/>
  <c r="G118" i="9"/>
  <c r="H118" i="9" s="1"/>
  <c r="H117" i="9"/>
  <c r="G117" i="9"/>
  <c r="G116" i="9"/>
  <c r="H116" i="9" s="1"/>
  <c r="H115" i="9"/>
  <c r="G115" i="9"/>
  <c r="G114" i="9"/>
  <c r="H114" i="9" s="1"/>
  <c r="H113" i="9"/>
  <c r="G113" i="9"/>
  <c r="G112" i="9"/>
  <c r="H112" i="9" s="1"/>
  <c r="H111" i="9"/>
  <c r="H180" i="9" s="1"/>
  <c r="G111" i="9"/>
  <c r="G180" i="9" s="1"/>
  <c r="G109" i="9"/>
  <c r="H109" i="9" s="1"/>
  <c r="H108" i="9"/>
  <c r="G108" i="9"/>
  <c r="G107" i="9"/>
  <c r="H107" i="9" s="1"/>
  <c r="H106" i="9"/>
  <c r="G106" i="9"/>
  <c r="G105" i="9"/>
  <c r="H105" i="9" s="1"/>
  <c r="H104" i="9"/>
  <c r="G104" i="9"/>
  <c r="G103" i="9"/>
  <c r="H103" i="9" s="1"/>
  <c r="H102" i="9"/>
  <c r="G102" i="9"/>
  <c r="G101" i="9"/>
  <c r="H101" i="9" s="1"/>
  <c r="H99" i="9"/>
  <c r="G99" i="9"/>
  <c r="G98" i="9"/>
  <c r="H98" i="9" s="1"/>
  <c r="H97" i="9"/>
  <c r="G97" i="9"/>
  <c r="G96" i="9"/>
  <c r="H96" i="9" s="1"/>
  <c r="H95" i="9"/>
  <c r="G95" i="9"/>
  <c r="G94" i="9"/>
  <c r="H94" i="9" s="1"/>
  <c r="H93" i="9"/>
  <c r="G93" i="9"/>
  <c r="G92" i="9"/>
  <c r="H92" i="9" s="1"/>
  <c r="H91" i="9"/>
  <c r="G91" i="9"/>
  <c r="G90" i="9"/>
  <c r="H90" i="9" s="1"/>
  <c r="H89" i="9"/>
  <c r="G89" i="9"/>
  <c r="G88" i="9"/>
  <c r="H88" i="9" s="1"/>
  <c r="H87" i="9"/>
  <c r="G87" i="9"/>
  <c r="G86" i="9"/>
  <c r="H86" i="9" s="1"/>
  <c r="M84" i="9"/>
  <c r="G83" i="9"/>
  <c r="H83" i="9" s="1"/>
  <c r="H82" i="9"/>
  <c r="G82" i="9"/>
  <c r="G81" i="9"/>
  <c r="H81" i="9" s="1"/>
  <c r="H80" i="9"/>
  <c r="G80" i="9"/>
  <c r="G79" i="9"/>
  <c r="H79" i="9" s="1"/>
  <c r="H78" i="9"/>
  <c r="G78" i="9"/>
  <c r="G77" i="9"/>
  <c r="H77" i="9" s="1"/>
  <c r="H76" i="9"/>
  <c r="G76" i="9"/>
  <c r="G75" i="9"/>
  <c r="H75" i="9" s="1"/>
  <c r="H74" i="9"/>
  <c r="G74" i="9"/>
  <c r="G73" i="9"/>
  <c r="H73" i="9" s="1"/>
  <c r="H72" i="9"/>
  <c r="G72" i="9"/>
  <c r="G71" i="9"/>
  <c r="H71" i="9" s="1"/>
  <c r="H70" i="9"/>
  <c r="G70" i="9"/>
  <c r="G69" i="9"/>
  <c r="H69" i="9" s="1"/>
  <c r="H68" i="9"/>
  <c r="G68" i="9"/>
  <c r="G67" i="9"/>
  <c r="H67" i="9" s="1"/>
  <c r="H66" i="9"/>
  <c r="G66" i="9"/>
  <c r="G65" i="9"/>
  <c r="H65" i="9" s="1"/>
  <c r="H64" i="9"/>
  <c r="G64" i="9"/>
  <c r="G63" i="9"/>
  <c r="H63" i="9" s="1"/>
  <c r="H62" i="9"/>
  <c r="G62" i="9"/>
  <c r="G61" i="9"/>
  <c r="H61" i="9" s="1"/>
  <c r="H60" i="9"/>
  <c r="G60" i="9"/>
  <c r="G59" i="9"/>
  <c r="H59" i="9" s="1"/>
  <c r="H58" i="9"/>
  <c r="G58" i="9"/>
  <c r="G57" i="9"/>
  <c r="H57" i="9" s="1"/>
  <c r="H56" i="9"/>
  <c r="G56" i="9"/>
  <c r="G55" i="9"/>
  <c r="H55" i="9" s="1"/>
  <c r="H54" i="9"/>
  <c r="G54" i="9"/>
  <c r="G53" i="9"/>
  <c r="H53" i="9" s="1"/>
  <c r="H52" i="9"/>
  <c r="G52" i="9"/>
  <c r="G51" i="9"/>
  <c r="H51" i="9" s="1"/>
  <c r="H50" i="9"/>
  <c r="G50" i="9"/>
  <c r="G49" i="9"/>
  <c r="H49" i="9" s="1"/>
  <c r="H48" i="9"/>
  <c r="G48" i="9"/>
  <c r="G47" i="9"/>
  <c r="H47" i="9" s="1"/>
  <c r="H46" i="9"/>
  <c r="G46" i="9"/>
  <c r="G45" i="9"/>
  <c r="H45" i="9" s="1"/>
  <c r="H44" i="9"/>
  <c r="G44" i="9"/>
  <c r="G43" i="9"/>
  <c r="H43" i="9" s="1"/>
  <c r="H42" i="9"/>
  <c r="G42" i="9"/>
  <c r="G41" i="9"/>
  <c r="H41" i="9" s="1"/>
  <c r="H40" i="9"/>
  <c r="G40" i="9"/>
  <c r="G39" i="9"/>
  <c r="H39" i="9" s="1"/>
  <c r="H38" i="9"/>
  <c r="G38" i="9"/>
  <c r="G37" i="9"/>
  <c r="H37" i="9" s="1"/>
  <c r="H36" i="9"/>
  <c r="G36" i="9"/>
  <c r="G35" i="9"/>
  <c r="H35" i="9" s="1"/>
  <c r="H34" i="9"/>
  <c r="G34" i="9"/>
  <c r="G33" i="9"/>
  <c r="H33" i="9" s="1"/>
  <c r="H32" i="9"/>
  <c r="G32" i="9"/>
  <c r="G31" i="9"/>
  <c r="H31" i="9" s="1"/>
  <c r="H30" i="9"/>
  <c r="G30" i="9"/>
  <c r="G29" i="9"/>
  <c r="H29" i="9" s="1"/>
  <c r="H28" i="9"/>
  <c r="G28" i="9"/>
  <c r="G27" i="9"/>
  <c r="H27" i="9" s="1"/>
  <c r="H26" i="9"/>
  <c r="G26" i="9"/>
  <c r="G25" i="9"/>
  <c r="H25" i="9" s="1"/>
  <c r="H24" i="9"/>
  <c r="G24" i="9"/>
  <c r="G23" i="9"/>
  <c r="H23" i="9" s="1"/>
  <c r="H22" i="9"/>
  <c r="G22" i="9"/>
  <c r="G21" i="9"/>
  <c r="H21" i="9" s="1"/>
  <c r="H20" i="9"/>
  <c r="G20" i="9"/>
  <c r="G19" i="9"/>
  <c r="H19" i="9" s="1"/>
  <c r="H18" i="9"/>
  <c r="G18" i="9"/>
  <c r="G17" i="9"/>
  <c r="H17" i="9" s="1"/>
  <c r="H16" i="9"/>
  <c r="G16" i="9"/>
  <c r="G15" i="9"/>
  <c r="H15" i="9" s="1"/>
  <c r="H14" i="9"/>
  <c r="G14" i="9"/>
  <c r="G13" i="9"/>
  <c r="H13" i="9" s="1"/>
  <c r="H12" i="9"/>
  <c r="G12" i="9"/>
  <c r="G84" i="9" s="1"/>
  <c r="M10" i="9"/>
  <c r="M9" i="9"/>
  <c r="G8" i="9"/>
  <c r="H8" i="9" s="1"/>
  <c r="M8" i="9" s="1"/>
  <c r="M7" i="9"/>
  <c r="H7" i="9"/>
  <c r="G7" i="9"/>
  <c r="H84" i="9" l="1"/>
  <c r="I52" i="8"/>
  <c r="I51" i="8"/>
  <c r="I50" i="8"/>
  <c r="I47" i="8"/>
  <c r="H47" i="8"/>
  <c r="G47" i="8"/>
  <c r="I46" i="8"/>
  <c r="I45" i="8"/>
  <c r="I44" i="8"/>
  <c r="I43" i="8"/>
  <c r="S41" i="8"/>
  <c r="I41" i="8"/>
  <c r="H41" i="8"/>
  <c r="G41" i="8"/>
  <c r="I40" i="8"/>
  <c r="I39" i="8"/>
  <c r="I38" i="8"/>
  <c r="I37" i="8"/>
  <c r="I36" i="8"/>
  <c r="I35" i="8"/>
  <c r="I34" i="8"/>
  <c r="I33" i="8"/>
  <c r="I32" i="8"/>
  <c r="I31" i="8"/>
  <c r="I30" i="8"/>
  <c r="I29" i="8"/>
  <c r="I28" i="8"/>
  <c r="I27" i="8"/>
  <c r="I26" i="8"/>
  <c r="I25" i="8"/>
  <c r="I24" i="8"/>
  <c r="I23" i="8"/>
  <c r="I9" i="8"/>
  <c r="I8" i="8"/>
  <c r="Q21" i="7" l="1"/>
  <c r="N21" i="7"/>
  <c r="H21" i="7"/>
  <c r="G21" i="7"/>
  <c r="I13" i="7"/>
  <c r="I12" i="7"/>
  <c r="I11" i="7"/>
  <c r="I21" i="7" s="1"/>
  <c r="AC43" i="6" l="1"/>
  <c r="Z43" i="6"/>
  <c r="I43" i="6"/>
  <c r="G43" i="6"/>
  <c r="I38" i="6"/>
  <c r="G38" i="6"/>
  <c r="Z29" i="6"/>
  <c r="T29" i="6"/>
  <c r="I29" i="6"/>
  <c r="G29" i="6"/>
  <c r="Z19" i="6"/>
  <c r="V19" i="6"/>
  <c r="U19" i="6"/>
  <c r="T19" i="6"/>
  <c r="S19" i="6"/>
  <c r="R19" i="6"/>
  <c r="Q19" i="6"/>
  <c r="P19" i="6"/>
  <c r="O19" i="6"/>
  <c r="N19" i="6"/>
  <c r="M19" i="6"/>
  <c r="L19" i="6"/>
  <c r="K19" i="6"/>
  <c r="J19" i="6"/>
  <c r="I19" i="6"/>
  <c r="H19" i="6"/>
  <c r="G18" i="6"/>
  <c r="G17" i="6"/>
  <c r="G16" i="6"/>
  <c r="G15" i="6"/>
  <c r="G14" i="6"/>
  <c r="N11" i="6"/>
  <c r="H11" i="6"/>
  <c r="G11" i="6"/>
  <c r="I10" i="6"/>
  <c r="I9" i="6"/>
  <c r="I11" i="6" s="1"/>
  <c r="I8" i="6"/>
  <c r="I7" i="6"/>
  <c r="G19" i="6" l="1"/>
  <c r="AC232" i="5"/>
  <c r="AB232" i="5"/>
  <c r="AA232" i="5"/>
  <c r="Z232" i="5"/>
  <c r="T50" i="5"/>
  <c r="Q50" i="5"/>
  <c r="I50" i="5"/>
  <c r="H50" i="5"/>
  <c r="G50" i="5"/>
  <c r="N26" i="5"/>
  <c r="H26" i="5"/>
  <c r="G26" i="5"/>
  <c r="I25" i="5"/>
  <c r="I24" i="5"/>
  <c r="I23" i="5"/>
  <c r="I22" i="5"/>
  <c r="I21" i="5"/>
  <c r="I20" i="5"/>
  <c r="I19" i="5"/>
  <c r="I18" i="5"/>
  <c r="I17" i="5"/>
  <c r="I16" i="5"/>
  <c r="I15" i="5"/>
  <c r="I14" i="5"/>
  <c r="I13" i="5"/>
  <c r="I12" i="5"/>
  <c r="I11" i="5"/>
  <c r="I10" i="5"/>
  <c r="I9" i="5"/>
  <c r="I8" i="5"/>
  <c r="I7" i="5"/>
  <c r="I26" i="5" s="1"/>
  <c r="I25" i="4" l="1"/>
  <c r="I24" i="4"/>
  <c r="H24" i="4"/>
  <c r="G24" i="4"/>
  <c r="AL16" i="4"/>
  <c r="H15" i="4"/>
  <c r="G15" i="4"/>
  <c r="I14" i="4"/>
  <c r="I13" i="4"/>
  <c r="I12" i="4"/>
  <c r="I11" i="4"/>
  <c r="I10" i="4"/>
  <c r="I9" i="4"/>
  <c r="I8" i="4"/>
  <c r="I7" i="4"/>
  <c r="I15" i="4" s="1"/>
  <c r="AB77" i="3" l="1"/>
  <c r="AA77" i="3"/>
  <c r="Y77" i="3"/>
  <c r="X77" i="3"/>
  <c r="V77" i="3"/>
  <c r="U77" i="3"/>
  <c r="T77" i="3"/>
  <c r="S77" i="3"/>
  <c r="R77" i="3"/>
  <c r="P77" i="3"/>
  <c r="O77" i="3"/>
  <c r="M77" i="3"/>
  <c r="L77" i="3"/>
  <c r="K77" i="3"/>
  <c r="J77" i="3"/>
  <c r="AC76" i="3"/>
  <c r="H76" i="3"/>
  <c r="G76" i="3" s="1"/>
  <c r="AC75" i="3"/>
  <c r="H75" i="3"/>
  <c r="G75" i="3"/>
  <c r="AC74" i="3"/>
  <c r="H74" i="3"/>
  <c r="G74" i="3"/>
  <c r="AC73" i="3"/>
  <c r="AC77" i="3" s="1"/>
  <c r="H73" i="3"/>
  <c r="G73" i="3" s="1"/>
  <c r="AC72" i="3"/>
  <c r="H72" i="3"/>
  <c r="G72" i="3" s="1"/>
  <c r="H70" i="3"/>
  <c r="G70" i="3"/>
  <c r="H69" i="3"/>
  <c r="G69" i="3" s="1"/>
  <c r="H68" i="3"/>
  <c r="G68" i="3"/>
  <c r="H67" i="3"/>
  <c r="G67" i="3" s="1"/>
  <c r="H66" i="3"/>
  <c r="G66" i="3"/>
  <c r="H65" i="3"/>
  <c r="G65" i="3" s="1"/>
  <c r="H64" i="3"/>
  <c r="G64" i="3"/>
  <c r="H63" i="3"/>
  <c r="G63" i="3" s="1"/>
  <c r="H62" i="3"/>
  <c r="G62" i="3"/>
  <c r="H61" i="3"/>
  <c r="G61" i="3" s="1"/>
  <c r="H60" i="3"/>
  <c r="G60" i="3"/>
  <c r="H59" i="3"/>
  <c r="G59" i="3" s="1"/>
  <c r="Z58" i="3"/>
  <c r="Z77" i="3" s="1"/>
  <c r="G58" i="3"/>
  <c r="I56" i="3"/>
  <c r="I55" i="3"/>
  <c r="H55" i="3"/>
  <c r="G55" i="3"/>
  <c r="I54" i="3"/>
  <c r="G54" i="3"/>
  <c r="H54" i="3" s="1"/>
  <c r="I53" i="3"/>
  <c r="I52" i="3"/>
  <c r="G50" i="3"/>
  <c r="H50" i="3" s="1"/>
  <c r="H49" i="3"/>
  <c r="G49" i="3"/>
  <c r="G48" i="3"/>
  <c r="H48" i="3" s="1"/>
  <c r="H47" i="3"/>
  <c r="G47" i="3"/>
  <c r="G46" i="3"/>
  <c r="H46" i="3" s="1"/>
  <c r="W45" i="3"/>
  <c r="G45" i="3"/>
  <c r="H45" i="3" s="1"/>
  <c r="W44" i="3"/>
  <c r="H44" i="3"/>
  <c r="G44" i="3"/>
  <c r="W43" i="3"/>
  <c r="H43" i="3"/>
  <c r="G41" i="3"/>
  <c r="H41" i="3" s="1"/>
  <c r="I41" i="3" s="1"/>
  <c r="I40" i="3"/>
  <c r="H40" i="3"/>
  <c r="G40" i="3"/>
  <c r="H39" i="3"/>
  <c r="G39" i="3"/>
  <c r="I39" i="3" s="1"/>
  <c r="G38" i="3"/>
  <c r="G37" i="3"/>
  <c r="H37" i="3" s="1"/>
  <c r="I37" i="3" s="1"/>
  <c r="I36" i="3"/>
  <c r="H36" i="3"/>
  <c r="G36" i="3"/>
  <c r="H35" i="3"/>
  <c r="G35" i="3"/>
  <c r="I35" i="3" s="1"/>
  <c r="G34" i="3"/>
  <c r="G33" i="3"/>
  <c r="H33" i="3" s="1"/>
  <c r="I33" i="3" s="1"/>
  <c r="I32" i="3"/>
  <c r="H32" i="3"/>
  <c r="G32" i="3"/>
  <c r="H31" i="3"/>
  <c r="G31" i="3"/>
  <c r="I31" i="3" s="1"/>
  <c r="G30" i="3"/>
  <c r="G29" i="3"/>
  <c r="H29" i="3" s="1"/>
  <c r="I29" i="3" s="1"/>
  <c r="I28" i="3"/>
  <c r="H28" i="3"/>
  <c r="G28" i="3"/>
  <c r="H27" i="3"/>
  <c r="G27" i="3"/>
  <c r="I27" i="3" s="1"/>
  <c r="G26" i="3"/>
  <c r="G25" i="3"/>
  <c r="H25" i="3" s="1"/>
  <c r="I25" i="3" s="1"/>
  <c r="I23" i="3"/>
  <c r="I22" i="3"/>
  <c r="I21" i="3"/>
  <c r="I20" i="3"/>
  <c r="W19" i="3"/>
  <c r="I19" i="3"/>
  <c r="H19" i="3"/>
  <c r="G19" i="3"/>
  <c r="W18" i="3"/>
  <c r="W77" i="3" s="1"/>
  <c r="I18" i="3"/>
  <c r="H18" i="3"/>
  <c r="G18" i="3"/>
  <c r="I17" i="3"/>
  <c r="I16" i="3"/>
  <c r="I15" i="3"/>
  <c r="I14" i="3"/>
  <c r="Q12" i="3"/>
  <c r="Q77" i="3" s="1"/>
  <c r="N12" i="3"/>
  <c r="N77" i="3" s="1"/>
  <c r="G12" i="3"/>
  <c r="G11" i="3"/>
  <c r="H11" i="3" s="1"/>
  <c r="I11" i="3" s="1"/>
  <c r="H10" i="3"/>
  <c r="I10" i="3" s="1"/>
  <c r="G10" i="3"/>
  <c r="H9" i="3"/>
  <c r="I9" i="3" s="1"/>
  <c r="I8" i="3"/>
  <c r="H8" i="3"/>
  <c r="H7" i="3"/>
  <c r="I7" i="3" s="1"/>
  <c r="I6" i="3"/>
  <c r="H6" i="3"/>
  <c r="I30" i="3" l="1"/>
  <c r="H52" i="3"/>
  <c r="I12" i="3"/>
  <c r="I26" i="3"/>
  <c r="H12" i="3"/>
  <c r="H26" i="3"/>
  <c r="H30" i="3"/>
  <c r="H34" i="3"/>
  <c r="I34" i="3" s="1"/>
  <c r="H38" i="3"/>
  <c r="I38" i="3" s="1"/>
  <c r="G53" i="3"/>
  <c r="H53" i="3" s="1"/>
  <c r="G52" i="3"/>
  <c r="G77" i="3" s="1"/>
  <c r="G56" i="3"/>
  <c r="H56" i="3" s="1"/>
  <c r="H77" i="3" l="1"/>
  <c r="I77" i="3"/>
  <c r="AO123" i="1" l="1"/>
  <c r="AN123" i="1"/>
  <c r="AM123" i="1"/>
  <c r="AL123" i="1"/>
  <c r="AK123" i="1"/>
  <c r="AJ123" i="1"/>
  <c r="AI123" i="1"/>
  <c r="AH123" i="1"/>
  <c r="AG123" i="1"/>
  <c r="AF123" i="1"/>
  <c r="AE123" i="1"/>
  <c r="AD123" i="1"/>
  <c r="AC123" i="1"/>
  <c r="AB123" i="1"/>
  <c r="AA123" i="1"/>
  <c r="Z123" i="1"/>
  <c r="Y123" i="1"/>
  <c r="X123" i="1"/>
  <c r="W123" i="1"/>
  <c r="V123" i="1"/>
  <c r="U123" i="1"/>
  <c r="T123" i="1"/>
  <c r="S123" i="1"/>
  <c r="R123" i="1"/>
  <c r="Q123" i="1"/>
  <c r="P123" i="1"/>
  <c r="O123" i="1"/>
  <c r="N123" i="1"/>
  <c r="M123" i="1"/>
  <c r="L123" i="1"/>
  <c r="K123" i="1"/>
  <c r="J123" i="1"/>
  <c r="I123" i="1"/>
  <c r="H123" i="1"/>
  <c r="G123" i="1"/>
  <c r="G47" i="1"/>
  <c r="I43" i="1"/>
  <c r="I42" i="1"/>
  <c r="AI41" i="1"/>
  <c r="AH41" i="1"/>
  <c r="AG41" i="1"/>
  <c r="AF41" i="1"/>
  <c r="AE41" i="1"/>
  <c r="AD41" i="1"/>
  <c r="AC41" i="1"/>
  <c r="AB41" i="1"/>
  <c r="AA41" i="1"/>
  <c r="Z41" i="1"/>
  <c r="Y41" i="1"/>
  <c r="X41" i="1"/>
  <c r="W41" i="1"/>
  <c r="V41" i="1"/>
  <c r="U41" i="1"/>
  <c r="T41" i="1"/>
  <c r="S41" i="1"/>
  <c r="R41" i="1"/>
  <c r="Q41" i="1"/>
  <c r="P41" i="1"/>
  <c r="O41" i="1"/>
  <c r="N41" i="1"/>
  <c r="M41" i="1"/>
  <c r="L41" i="1"/>
  <c r="K41" i="1"/>
  <c r="J41" i="1"/>
  <c r="H41" i="1"/>
  <c r="G41" i="1"/>
  <c r="I33" i="1"/>
  <c r="I32" i="1"/>
  <c r="I31" i="1"/>
  <c r="I30" i="1"/>
  <c r="I29" i="1"/>
  <c r="I28" i="1"/>
  <c r="I27" i="1"/>
  <c r="I26" i="1"/>
  <c r="I25" i="1"/>
  <c r="I24" i="1"/>
  <c r="I23" i="1"/>
  <c r="I22" i="1"/>
  <c r="I21" i="1"/>
  <c r="I20" i="1"/>
  <c r="I19" i="1"/>
  <c r="I18" i="1"/>
  <c r="I17" i="1"/>
  <c r="I16" i="1"/>
  <c r="I15" i="1"/>
  <c r="I14" i="1"/>
  <c r="I13" i="1"/>
  <c r="I12" i="1"/>
  <c r="I11" i="1"/>
  <c r="I10" i="1"/>
  <c r="I9" i="1"/>
  <c r="I8" i="1"/>
  <c r="I7" i="1"/>
  <c r="I41" i="1" s="1"/>
</calcChain>
</file>

<file path=xl/comments1.xml><?xml version="1.0" encoding="utf-8"?>
<comments xmlns="http://schemas.openxmlformats.org/spreadsheetml/2006/main">
  <authors>
    <author>Author</author>
  </authors>
  <commentList>
    <comment ref="E10" authorId="0" shapeId="0">
      <text>
        <r>
          <rPr>
            <b/>
            <sz val="9"/>
            <color indexed="81"/>
            <rFont val="Tahoma"/>
            <family val="2"/>
            <charset val="204"/>
          </rPr>
          <t xml:space="preserve">Author:
</t>
        </r>
      </text>
    </comment>
  </commentList>
</comments>
</file>

<file path=xl/sharedStrings.xml><?xml version="1.0" encoding="utf-8"?>
<sst xmlns="http://schemas.openxmlformats.org/spreadsheetml/2006/main" count="7209" uniqueCount="1632">
  <si>
    <t>დანართი N1</t>
  </si>
  <si>
    <t>#</t>
  </si>
  <si>
    <t>1. რეგიონული სტრატეგიის მიზანი</t>
  </si>
  <si>
    <t>2. რეგიონული სტრატეგიის ამოცანა</t>
  </si>
  <si>
    <t>3. პროექტის/აქტივობის დასახელება</t>
  </si>
  <si>
    <t>4. მოსალოდნელი შედეგი</t>
  </si>
  <si>
    <t>5. პროექტის/აქტივობის განხორციელების ადგილი</t>
  </si>
  <si>
    <t>6. პროექტის/აქტივობის ბიუჯეტი და დაფინანსების წყარ(ებ)ო</t>
  </si>
  <si>
    <t>7. პროექტის/აქტივობის ხანგრძლივობა და პროგრესი</t>
  </si>
  <si>
    <t>2022 წელი</t>
  </si>
  <si>
    <t>2023 წელი</t>
  </si>
  <si>
    <t>2024 წელი</t>
  </si>
  <si>
    <t>2025 წელი</t>
  </si>
  <si>
    <t>8. პასუხისმგებელი ადმინისტრაციული ორგანო</t>
  </si>
  <si>
    <t>9. პარტნიორი ორგანიზაცია</t>
  </si>
  <si>
    <t>10. მოკლე აღწერა/შენიშვნა</t>
  </si>
  <si>
    <t>სახელმწიფო ბიუჯეტი</t>
  </si>
  <si>
    <t>მუნიციპალიტეტის ბიუჯეტი</t>
  </si>
  <si>
    <t>ჯამი</t>
  </si>
  <si>
    <t>დონორების დაფინანსება</t>
  </si>
  <si>
    <t>კერძო სექტორის დაფინანსება</t>
  </si>
  <si>
    <t>2015 წელი</t>
  </si>
  <si>
    <t>2016 წელი</t>
  </si>
  <si>
    <t>2017 წელი</t>
  </si>
  <si>
    <t>2018 წელი</t>
  </si>
  <si>
    <t>2019 წელი</t>
  </si>
  <si>
    <t>დაწყება</t>
  </si>
  <si>
    <t>დასრულება</t>
  </si>
  <si>
    <t>სავარაუდო ბიუჯეტი</t>
  </si>
  <si>
    <t>7.1.1</t>
  </si>
  <si>
    <t>7.1.2</t>
  </si>
  <si>
    <t>7.1.3</t>
  </si>
  <si>
    <t>7.2.1</t>
  </si>
  <si>
    <t>7.2.2</t>
  </si>
  <si>
    <t>7.2.3</t>
  </si>
  <si>
    <t>7.3.1</t>
  </si>
  <si>
    <t>7.3.2</t>
  </si>
  <si>
    <t>7.3.3</t>
  </si>
  <si>
    <t>7.3.4</t>
  </si>
  <si>
    <t>7.3.5</t>
  </si>
  <si>
    <t>7.3.6</t>
  </si>
  <si>
    <t>7.3.7</t>
  </si>
  <si>
    <t>7.3.8</t>
  </si>
  <si>
    <t>7.3.9</t>
  </si>
  <si>
    <t>რეგიონში განსახორციელებელი პროექტების ფონდის (რგპფ) პროექტები 2022-2025 წელი</t>
  </si>
  <si>
    <t xml:space="preserve">2. საბაზისო ინფრასტრუქტურის გაუმჯობესება </t>
  </si>
  <si>
    <t>2.7 ურბანული ინფრასტუქტურის განვითარება; მუნიციპალური ცენტრების ინფრასტრუქტურული იერსახის გაუმჯობესება და არქიტექტურულ-სამშენებლო სფეროს რეგულირების ქმედითი სისტემის ჩამოყალიბება.</t>
  </si>
  <si>
    <t>ქ. აბაშის მუნიციპალიტეტის მერიის შენობის რეაბილიტაციის სამუშაოები</t>
  </si>
  <si>
    <t>მერიის შენობის შიდა და გარე პერიმეტრის გაუმჯობესება</t>
  </si>
  <si>
    <t>აბაშის მუნიციპალიტეტი</t>
  </si>
  <si>
    <t>ივნისი</t>
  </si>
  <si>
    <t>დეკემბერი</t>
  </si>
  <si>
    <t>მერიის  შენობის  შიდა  და  გარე  პერიმეტრის  გაუმჯობესება</t>
  </si>
  <si>
    <t>ქ. აბაშაში თავისუფლების და გამსახურდიას ქუჩაზე ტროტუარების მოწყობის სამუშაოები</t>
  </si>
  <si>
    <t>ტროტუარის ავარიული მდგომარეობის გამო,  მოსახლეობას უჭირს გადაადგილება პროექტის განხორციელების შემთხვევაში გადაიჭრება ტროტუარზე არსებული პრობლემა</t>
  </si>
  <si>
    <t>მიმდინარებს პროექტირება. პროექტის სავარაუდო ღირებულება 1000000 ლარი.</t>
  </si>
  <si>
    <t>2.1 მხარის საგზაო ინფრასტრუქტურის (შიდასახელმწიფოებრივი და აგილობრივი მნიშვნელობის, მათ შორის სასოფლო გზები) არარეაბილიტირებული ნაწილის, მისი პრიორიტეტული გზების რეაბილიტაცია. ცენტრალური ხელისუფლებისა და მუნიციპალიტეტების შესაბამისი საქმიანობის სათანადო კოორდინაცია, რათა მათ განახორციელონ თავიანთ კომპეტენციას მიკუთვნებული გზების რეაბილიტაცია.</t>
  </si>
  <si>
    <t>სოფ.მარანში (მარანჭალა) N9,N5-ისა და N3 მოწყობა ასფალტო-ბეტონის საფარით</t>
  </si>
  <si>
    <t>გზის ავარიული მდგომარეობის გამო,  მოსახლეობას უჭირს გადაადგილება როგორც ფეხით, ასევე ტრანსპორტით, პროექტის განხორციელების შემთხვევაში გადაიჭრება გზაზე არსებული პრობლემა</t>
  </si>
  <si>
    <t>უახლოს მომავალში განხორციელდება პროექტირება. პროექტის სავარაუდო ღირებულება 800000 ლარი</t>
  </si>
  <si>
    <t xml:space="preserve">ქ. აბაშაში ცანავას ქუჩის შესახვევის მოწყობა ასფალტო-ბეტონის საფარით ცანავას ქუჩიდან, იპოდრომის გავლით ცანავას ქუჩამდე </t>
  </si>
  <si>
    <t>საგზაო ინფრასტრუქტურისა და მოსახლეობის სოციალურ-ეკონომიური დონის გაუმჯობესება</t>
  </si>
  <si>
    <t xml:space="preserve">ქ. აბაშაში აკაკის ქუჩის IV შესახვევის მოწყობა ასფალტო-ბეტონის საფარით </t>
  </si>
  <si>
    <t xml:space="preserve">ქ. აბაშაში აკაკისა და ნინოშვილის ქუჩების შემაერთებელი გზის მოწყობა ასფალტო-ბეტონის საფარით </t>
  </si>
  <si>
    <t xml:space="preserve">სოფ. გაუწყინარში N1 ქუჩის მოწყობა ასფალტო-ბეტონის საფარით </t>
  </si>
  <si>
    <t xml:space="preserve">სოფ. გაუწყინარში ქუჩა N5-ის მოწყობა ასფალტო ბეტონის საფარით </t>
  </si>
  <si>
    <t>სოფ. პირველ მაისში კუდაეწერში N4 გზის მოწყობა ასფალტო ბეტონის საფარით</t>
  </si>
  <si>
    <t xml:space="preserve">სოფ. ნორიოში საბოკუჩაოს უბანში ქუჩის N2 და N3-ის მოწყობა ასფალტო-ბეტონის საფარით </t>
  </si>
  <si>
    <t>აბაშის მუნიციპალიტეტის სოფ. ონტოფოსა და ძვ. აბაშის შემაერთებელი გზის მოწყობა ასფალტო ბეტონის საფარით</t>
  </si>
  <si>
    <t xml:space="preserve">სოფ. ქოლობანში N5 (პატარა გეზათში) გზის მოწყობა </t>
  </si>
  <si>
    <t xml:space="preserve">სოფ. ნაესაკოვოსა და კოდორის შემაერთებელი გზის მოწყობა ასფალტო ბეტონის საფარით </t>
  </si>
  <si>
    <t>სოფ. ნაესაკოვოში შუაქალაქის უბნიდან იპოდრომამდე გზის მოწყობა ასფალტო-ბეტონის საფარით</t>
  </si>
  <si>
    <t>ქ. აბაშაში ნინოშვილის ქუჩის II შესახვევის ორმული შეკეთება და ასფალტო-ბეტონის ფენის გადაკვრა</t>
  </si>
  <si>
    <t xml:space="preserve">სოფ. სუჯუნაში სანოდიო-სამატკაოს უბანში ქუჩის N11,N12 და N15 გზის მოწყობა ასფალტო ბეტონის საფარით </t>
  </si>
  <si>
    <t xml:space="preserve">სოფ. ეწერში ქუჩა N6 და N8 მოწყობა ასფალტო-ბეტონის საფარით </t>
  </si>
  <si>
    <t xml:space="preserve">სოფ. ქვიშანჭალა ქუჩა N1 და სოფ. გაუწყინარის ქუჩა N2-ის მოწყობა ასფალტო ბეტონის საფარით </t>
  </si>
  <si>
    <t xml:space="preserve">სოფ. აბაშისპირის ქუჩა N3 და N5-ის მოწყობა ასფალტო ბეტონის საფარით </t>
  </si>
  <si>
    <t>სოფ. მარნის N12 და N14 ქუჩის მოწყობა ასფალტო ბეტონის საფარით</t>
  </si>
  <si>
    <t>სოფ. მარანში N5 ქუჩის ასფალტო-ბეტონის საფარით მოწყობის სამუშაოები</t>
  </si>
  <si>
    <t>სოფელ ტყვირში ქუჩა #9-ის მოწყობა ასფალტო-ბეტონის საფარით</t>
  </si>
  <si>
    <t>სოფელ საგვაზაოში #1-ის, #3-ის და ასათიანის ქუჩების ორმული შეკეთება და ასფალტო-ბეტონის გადაკვრის სამუშაოები</t>
  </si>
  <si>
    <t>სოფ. ქვიშანჭალის/გაუწყინარი N3 გზის მოწყობა ასფალტო ბეტონის საფარით</t>
  </si>
  <si>
    <t>ქ. აბაშა ქუჩიშვილის ქუჩის და მისი შესახევების ასფალტო-ბეტონისთ მოწყობის სამუშაოები</t>
  </si>
  <si>
    <t>სოფ. ნორიოში მაცხოვრისკარიდან სოფელ ძველი აბაშის მიმართულებით არსებული გზის ასფალტო- ბეტონით მოწყობის სამუშაოები</t>
  </si>
  <si>
    <t>2.7 მხარის საგზაო ინფრასტრუქტურის (შიდასახელმწიფოებრივი და აგილობრივი მნიშვნელობის, მათ შორის სასოფლო გზები) არარეაბილიტირებული ნაწილის, მისი პრიორიტეტული გზების რეაბილიტაცია. ცენტრალური ხელისუფლებისა და მუნიციპალიტეტების შესაბამისი საქმიანობის სათანადო კოორდინაცია, რათა მათ განახორციელონ თავიანთ კომპეტენციას მიკუთვნებული გზების რეაბილიტაცია.</t>
  </si>
  <si>
    <t>ქ. აბაშაში კილასონიას ქუჩა N2-ში და ცომაის ქუცაზე მდებარე მრავალბინიანი საცხოვრებელისახლის გადახურვის სამუშაოები</t>
  </si>
  <si>
    <t>ქ. აბაშაში კილასონიას ქუჩა N2-ში და ცომაიას ქუჩაზე მდებარე მრავალბინიანი საცხოვრებელი სახლის გადახურვის სამუშაოები. მოსახლეობის ერთიანი მოთხოვნის საფუძველზე წარმოდგენილია პროექტი, რომლის შესრულებით გადაწყვეტილი იქნება გადახურვასთან დაკავშირებული მრავალწლიანი პრობლემა.</t>
  </si>
  <si>
    <t>ქ. აბაშაში ააიპ აბაშის კეთილმოწყობის სამსახურის ეზოს კეთილმოწყობა რკ/ბეტონის საფარით (დ. აღმაშენებლის ქუჩის მეორე ჩიხი)</t>
  </si>
  <si>
    <t>აგვისტო</t>
  </si>
  <si>
    <t>ქ. აბაშაში ჯორჯიკიას ქუჩისა და პატარა ბაზრის მიმდებარე ტერიტორიის მოწყობა ასფალტო-ბეტონის საფარით</t>
  </si>
  <si>
    <t>ქ. აბაშაში პოლიციის მიმდებარედ თავისუფლების ქუჩაზე მინი სტადიონის მოწყობის სამუშაოები</t>
  </si>
  <si>
    <t>პროექტის განხორციელების შემთხვევაში ხელს შეუწყობს ახალგაზრდებს აქტიურად ჩართონ საზოგადოებრივ ცხოვრებაში და დაეხმარება შრომით ბაზარზე ეფექტურ ინტეგრაციაში.</t>
  </si>
  <si>
    <t>ქ. აბაშაში დ. კაჭარავას ქუჩაზე მინი სტადიონის მოწყობის სამუშაოები</t>
  </si>
  <si>
    <t>აბაშის მუნიციპალიტეტში თავისუფლების ქუჩაზე მდებარე ბინა N157-ში სკვერის მოწყობის სამუშაოები</t>
  </si>
  <si>
    <t>აბაშის მუნიციპალიტეტში თავისუფლების ქუჩაზე მდებარე ბინა N35-ში სკვერის მოწყობის სამუშაოები</t>
  </si>
  <si>
    <t>რეგიონში განსახორციელებელი პროექტების ფონდის (რგპფ) პროექტები 2023- წელი</t>
  </si>
  <si>
    <t>სოფ. ტყვირში N5 ქუჩიდან ტყვირის ტაძრის მიმართულებით გზის მოწყობა ბეტონის საფარით.</t>
  </si>
  <si>
    <t>მარტი</t>
  </si>
  <si>
    <t>პროექტი მომზადებულია</t>
  </si>
  <si>
    <t>სოფ. ძვ. აბაშაში N1 ქუჩაზე ორფენიანი ასფალტო-ბეტონის საფარის მოწყობა</t>
  </si>
  <si>
    <t xml:space="preserve"> ზანათის ადმინისტრაციული ერტეულიდან  სოფ. ძიგურამდე ასფალტო-ბეტონის საფარის მოწყობა</t>
  </si>
  <si>
    <t>ნორიოს ადმინისტრაციულ ერთეულში მაცხოვრისკარიდან სოფელ ძველი აბაშის მიმართულებით, N9 ქუჩაზე არსებული გზის ორმული შეკეთება და წვრილმარცვლოვანი ასფალტო-ბეტონის გადაკვრა</t>
  </si>
  <si>
    <t>აბაშის მუნიციპალიტეტის ტერიტორიაზე გზის ორმული შეკეთების სამუშაოები ასფალტო-ბეტონის საფარით</t>
  </si>
  <si>
    <t>ქ. აბაშაში N102 კორპუსის მიმდებარედ რკ. ბეტონის არხის მოწყობა</t>
  </si>
  <si>
    <t>იანვარი</t>
  </si>
  <si>
    <t>ქ. აბაშაში N157 კორპუსის მიმდებარედ რკ. ბეტონის არხის მოწყობა</t>
  </si>
  <si>
    <t>სოფ. სუჯუნაში N2 საბაღათურიოს უბანში ასფალტო-ბეტონის საფარით გზის მოწყობა 2110 გრძ.მ-ზე</t>
  </si>
  <si>
    <t>ქ. აბაშაში N141 კორპუსის მიმდებარედ რკ. ბეტონის არხის მოწყობა 200 გრძ.მ-ზე</t>
  </si>
  <si>
    <t>ძვ. აბაშის ცენტრიდან კედარის ეკლესიამდე ასფალტო-ბეტონის საფარით გზის მოწყობა 1460 გრძ.მ-ზე</t>
  </si>
  <si>
    <t>სოფ. სეფიეთში N9, N10 და N4 ქუჩაზე ასფალტო-ბეტონის საფარის მოწყობა 4245 გრძ.მ-ზე</t>
  </si>
  <si>
    <t>დ. კაჭარავას ქუჩა დ. კაჭარავას 1 ჩიხი; დ. კაჭარავას 2 ჩიხის რეაბილიტაცია. გზის საფარის, ტროტუარების განათების და სანიაღვრე არხების მოწყობის პროექტი</t>
  </si>
  <si>
    <t>სოფ. ქოლობანში თბილისი-სენაკი-ლესელიძის მაგისტრალთან აგრობაზრობის ეზოს მოწყობა რკიბა ბეტონის საფარით</t>
  </si>
  <si>
    <t>სოფ. კეთილარში ქუჩა N6 და N7 მოწყობა რკინა-ბეტონის საფარით 2000 გრძ.მ-ზე</t>
  </si>
  <si>
    <t>სოფ. გაღმა კოდორში ქუჩა N3 და N4 მოწყობა რკინა-ბეტონის საფარით 2000 გრძ.მ-ზე</t>
  </si>
  <si>
    <t>სოფ. ონტოფოსა და ძველი აბაშის შემაერთებელი გზის მოწყობა 3502 გრძ.მ-ზე</t>
  </si>
  <si>
    <t>სოფ. სამიქაოში დარცემლიძეების უბანში და ჩორგოლაშვილების უბანში ასფალტო-ბეტონის საფარით გზის მოწყობა 2500 გრძ.მ-ზე</t>
  </si>
  <si>
    <t>სოფელ ზანათში სამიმინოშვილოს უბანში ქუჩა N8-ის ასფალტო-ბეტონის საფარით მოწყობის სამუშაოები 1300 გრძ.-მზე</t>
  </si>
  <si>
    <t>სოფ.ზანათში სამიმინოშვილოს უბანში სოფ.სუჯუნასთან 
დამაკავშირებელი გზის მოწყობა ასფალტო ბეტონის საფარით 420 გრძ.მ-ზე</t>
  </si>
  <si>
    <t>სოფ.ზანათში ახალსოფლის უბანი N8 ქუჩის მოწყობა ასფალტო ბეტონის საფარით 800 გრძ.მ-ზე</t>
  </si>
  <si>
    <t>სოფ. ქვიშანჭალაში N1 და გაუწყინარის N2 ქუჩის მოწყობა ასფალტო ბეტონის საფარით 1178 გრძ.მ-ზე</t>
  </si>
  <si>
    <t>სოფ. მაცხოვრისკარიდან სოფ. ძველი აბაშის მიმართულებით გზის მოწყობა ასფალტო ბეტონის საფარით 2300 გრძ.მ-ზე</t>
  </si>
  <si>
    <t>სოფ. გეზათში მინი სტადიონის მოწყობის სამუშაოები</t>
  </si>
  <si>
    <t>სოფ. მაიდანში მინი სტადიონის მოწყობის სამუშაოები</t>
  </si>
  <si>
    <t>სოფ. კოდორში მინი სტადიონის მოწყობის სამუშაოები</t>
  </si>
  <si>
    <t>სოფ. ზანათში მინი სტადიონის მოწყობის სამუშაოები</t>
  </si>
  <si>
    <t>სოფ. ნორიოში მინი სტადიონის მოწყობის სამუშაოები</t>
  </si>
  <si>
    <t>სოფ. სუჯუნაში მინი სტადიონის მოწყობის სამუშაოები</t>
  </si>
  <si>
    <t>ქ. აბაშაში შუბლაძის ქუჩაზე მინი სტადიონის მოწყობის სამუშაოები</t>
  </si>
  <si>
    <t>სოფ. მარანში მინი სტადიონის მოწყობის სამუშაოები</t>
  </si>
  <si>
    <t>სოფ. ტყვირში მინი სტადიონის მოწყობის სამუშაოები</t>
  </si>
  <si>
    <t>სოფ. ეწერში მინი სტადიონის მოწყობის სამუშაოები</t>
  </si>
  <si>
    <t>აბაშის მუნიციპალიტეტში თავისუფლების ქუჩაზე მდებარე ბინა N102-ში სკვერის მოწყობის სამუშაოები</t>
  </si>
  <si>
    <t>სოფ. კეთილარში სკვერის მოწყობის სამუშაოები</t>
  </si>
  <si>
    <t>აბაშის მუნიციპალიტეტში თავისუფლების ქუჩაზე მდებარე ბინა N68-70-ში სკვერის მოწყობის სამუშაოები</t>
  </si>
  <si>
    <t>აბაშის მუნიციპალიტეტში რუსთაველის ქუჩაზე სკვერის მოწყობის სამუშაოები</t>
  </si>
  <si>
    <t>სოფ. ნორიოში სკვერის მოწყობის სამუშაოები</t>
  </si>
  <si>
    <t>აბაშაში თავისუფლების ქ. N157-ში მდებარე მრავალსართულიანი საცხოვრებელი სახლის გადახურვა</t>
  </si>
  <si>
    <t>მოსახლეობის სოციალურ-ეკონომიური დონის გაუმჯობესება</t>
  </si>
  <si>
    <t>აბაშაში თავისუფლების ქ. N141-ში მდებარე მრავალსართულიანი საცხოვრებელი სახლის გადახურვა</t>
  </si>
  <si>
    <t>აბაშაში თავისუფლების ქ. N68-ში მდებარე მრავალსართულიანი საცხოვრებელი სახლის გადახურვა</t>
  </si>
  <si>
    <t>აბაშაში თავისუფლების ქ. N70-ში მდებარე მრავალსართულიანი საცხოვრებელი სახლის გადახურვა</t>
  </si>
  <si>
    <t>აბაშაში თავისუფლების ქ. N35-ში მდებარე მრავალსართულიანი საცხოვრებელი სახლის გადახურვა</t>
  </si>
  <si>
    <t>ქ. აბაშაში ცანავას ქუჩაზე მდებარე (კოპწია) სტადიონის სარეაბილიტაციო   სამუშაოები</t>
  </si>
  <si>
    <t>ქ. აბაშაში ნინოშვილის ქუჩის პირველ შესახვევში სტადიონის სარეაბილიტაციო   სამუშაოები</t>
  </si>
  <si>
    <t>ნორიოს ადმინისტრაციული ერთეულის სოფ. საგვაზაოში N7, N8 და N9 ქუჩების ასფალტო-ბეტონის საფარით მოწყობა</t>
  </si>
  <si>
    <t xml:space="preserve">აბაშის მუნიციპალიტეტის სოფ. ნაესაკოვოში N4 ქუჩის ასფალტო-ბეტონის საფარით მოწყობა </t>
  </si>
  <si>
    <t>სოფ. საგვაზაოს N2 ქუჩის ასფალტო ბეტონის საფარით მოწყობა</t>
  </si>
  <si>
    <t xml:space="preserve">სოფ. საგვაზაოს N5-N6  და სოფ. სუჯუნის  N3 ქუჩების  მოწყობა </t>
  </si>
  <si>
    <t>წყემის ადმინისტრაციულ ერთეულში N6-7-8-9-10-13 ქუჩების ასფალტო-ბეტონის საფარით მოწყობა</t>
  </si>
  <si>
    <t xml:space="preserve">ტყვირის ადმინისტრაციულ ერთეულში N4-N5-N6 და N8 ქუჩის ასფალტო-ბეტონის საფარით მოწყობა </t>
  </si>
  <si>
    <t>სოფ. კოდორის მე-3 ქუჩიდან მე-8 ქუჩამდე გზის ორმული შეკეთება და N20 ქუჩის წვრილმარცვლოვანი ასფალტო ბეტონის მოწყობა</t>
  </si>
  <si>
    <t>ხელოვნურ საფარიანი მინი სტადიონის მოწყობის სამუშაოები</t>
  </si>
  <si>
    <t>ქალაქი აბაშა ნინოშვილის პირველი შესახვევი -ივერიის ყოვლადწმინდა ღვთისმშობლის სახელობის ტაძართან მისასვლელი გზის და არხების მოწყობა</t>
  </si>
  <si>
    <t>სოფ. სეფიეთში N1 ქუჩის და მისი ჩიხების ასფალტო ბეტონით მოწყობა</t>
  </si>
  <si>
    <t xml:space="preserve">სოფ. მარანში N10 ქუჩის გზის ასფალტო ბეტონით მოწყობა </t>
  </si>
  <si>
    <t xml:space="preserve">სოფ. მარანში N6 ქუჩის გზის ასფალტო ბეტონით მოწყობა </t>
  </si>
  <si>
    <t>სოფ. სამიქაოში  N6 ქუჩის ასფალტო ბეტონით მოწყობა</t>
  </si>
  <si>
    <t xml:space="preserve">სოფ. სამიქაოში  N5 და N4 ქუჩის  ასფალტო ბეტონით მოწყობა </t>
  </si>
  <si>
    <t>სოფ. მაიდანში N5  ქუჩის ასფალტო ბეტონით მოწყობა</t>
  </si>
  <si>
    <t xml:space="preserve">სოფ. მაიდანში N4, N9 და N10  ქუჩის ასფალტო ბეტონით მოწყობა </t>
  </si>
  <si>
    <t xml:space="preserve">სოფ. ეწერში N8 ქუჩის ასფალტო ბეტონით მოწყობა </t>
  </si>
  <si>
    <t>ქ. აბაშაში ილიას ქუჩის დასაწყისში სკვერის მოწყობის სამუშაოები</t>
  </si>
  <si>
    <t>ქ. აბაშაში კვათანის უბანში ტაძრის მიმდბარედ სკვერი მოსწყობის სამუშაოები</t>
  </si>
  <si>
    <t>სოფ. გეზათში ხიდის დამცავი კედლის მოწყობისა და ასფალტო ბეტონის საფარის გადაკვრის სამუშაოები</t>
  </si>
  <si>
    <t>სოფ. ქოლობანში N7 და N2 ქუჩის რკინა-ბეტონით მოწყობა</t>
  </si>
  <si>
    <t xml:space="preserve">სოფ. გამოღმა კოდორისა და სოფ. ეწერის შემაერთებელი გზის რკინა ბეტონის საფარით მოწყობა </t>
  </si>
  <si>
    <t xml:space="preserve">სოფ. გულეიკარში N2 ქუჩის რკინა ბეტონის საფარით მოწყობა </t>
  </si>
  <si>
    <t xml:space="preserve">სოფ. გეზათში N11 ქუჩის რკინა-ბეტონის საფარით მოწყობა </t>
  </si>
  <si>
    <t xml:space="preserve">სოფ. გეზათში N12 და N8 ქუჩის ჩიხებით რკინა-ბეტონის საფარით მოწყობა </t>
  </si>
  <si>
    <t xml:space="preserve">სოფ. გეზათში N2, N3 და N4 ქუჩის რკინა-ბეტონის საფარით მოწყობა </t>
  </si>
  <si>
    <t>სოფ. ტყვირში ტაძრამდე მისასვლელი გზის განათების მოწყობა</t>
  </si>
  <si>
    <t xml:space="preserve">ქ. აბაშაში თავისუფლების ქ. N157 ბინის ეზოს ასფალტო ბეტონის საფარით მოწყობა </t>
  </si>
  <si>
    <t xml:space="preserve">ქ. აბაშაში თავისუფლების ქ. N102 ბინის ეზოს ასფალტო ბეტონის საფარით მოწყობა </t>
  </si>
  <si>
    <t xml:space="preserve">სოფ. ტყვირში N3 გზაზე ასფალტო-ბეტონის საფარის მოწყობა </t>
  </si>
  <si>
    <t>მაისი</t>
  </si>
  <si>
    <t>იპოდრომის მიმდებარედ წყალსაწრეტი არხისა და პარკინგის სივრცის მოწყობა</t>
  </si>
  <si>
    <t>აბაშის მუნიციპალიტეტში რკინიგზის მიმდებარე ტერიტორიაზე სავაჭრო ცენტრის მშენებლობა</t>
  </si>
  <si>
    <t>აბაშის მუნიციპალიტეტში თავისუფლების ქუჩა N75-ის მიმდებარედ სკვერის მოწყობის სამუშაოები</t>
  </si>
  <si>
    <t>2026 წელი</t>
  </si>
  <si>
    <t>2027 წელი</t>
  </si>
  <si>
    <t>რეგიონში განსახორციელებელი პროექტების ფონდის (რგპფ) პროექტები 2022 წელი</t>
  </si>
  <si>
    <t>2. საბაზისო ინფრასტრუქტურის გაუმჯობესება.</t>
  </si>
  <si>
    <t>ოქტომბერი</t>
  </si>
  <si>
    <t>აპრილი</t>
  </si>
  <si>
    <t>ივლისი</t>
  </si>
  <si>
    <t>ნოემბერი</t>
  </si>
  <si>
    <t xml:space="preserve">აპრილი </t>
  </si>
  <si>
    <t>სექტემბერი</t>
  </si>
  <si>
    <t>თებერვალი</t>
  </si>
  <si>
    <t xml:space="preserve">მარტი </t>
  </si>
  <si>
    <t>12. განათლების, მეცნიერების, კულტურისა და სპორტის განვითარება</t>
  </si>
  <si>
    <t>რეგიონში განსახორციელებელი პროექტები 2023-2025წწ</t>
  </si>
  <si>
    <t>2.საბაზისო ინფრასტრუქტურის გაუმჯობესება</t>
  </si>
  <si>
    <t>2.1 მხარის საგზაო ინფრასტრუქტურის (შიდასახელმწიფოებრივი და ადგილობრივიმნიშვნელობის,მათ შორის სასოფლო გზები) არარეაბილიტირებული ნაწილის,მისი პრიორიტეტული გზების რეაბილიტაცია</t>
  </si>
  <si>
    <t>კიწიის ადმინისტრაციულ ერთეულში, ნოღის ციხემდე მისასვლელი საავტომობილო გზის  მოწყობა</t>
  </si>
  <si>
    <t>მოხდება 1833გრძ/მ სიგრძის მონაკვეთის გზის რეაბილიტაცია, მოეწყობა სანიაღვრე სისტემები და დამხმარე ნაგებობები</t>
  </si>
  <si>
    <t>კიწია, ნოღა</t>
  </si>
  <si>
    <t>მარტვილის მუნიციპალიტეტის მერია</t>
  </si>
  <si>
    <t>გზის სიგრძე არის 1833გრძ/მ, პროექტი მოემსახურება როგორც სოფლის მაცხოვრებლებს ასევე ციხის დამთვალიერებლებს დაახლოებით 10000 ბენეფიციარს, პროექტი მოიცავს დამხმარე ნაგებობების მოწყობასაც.</t>
  </si>
  <si>
    <t>გაჭედილის ადმინისტრაციულ ერთეულში ბალდის უბანში მამათა მონასტრიდან კაღუს ჩანჩქერამდე გზის ც/ბეტონის საფარით მოწყობა</t>
  </si>
  <si>
    <t>მოხდება 1216 გრძ/მ სიგრძის მონაკვეთის გზის რეაბილიტაცია, მოეწყობა სანიაღვრე სისტემები და დამხმარე ნაგებობები</t>
  </si>
  <si>
    <t>გაჭედილი, ბალდა</t>
  </si>
  <si>
    <t>გზის სიგრძე არის 1216გრძ/მ, პროექტი მოემსახურება როგორც სოფლის მაცხოვრებლებს ასევე ჩანჩქერის დამთვალიერებლებს დაახლოებით 10000 ბენეფიციარს, პროექტი მოიცავს დამხმარე ნაგებობების მოწყობასაც.</t>
  </si>
  <si>
    <t>ტალერის ადმინისტრაციულ ერთეულში, ჯიჯელავების უბანში, მარტვილი ტალერი–ჩოროწყუსა და ტალერი ლებარდეს დამაკავშირებელი საავტომობილო გზის ც/ბეტონის საფარით მოწყობა</t>
  </si>
  <si>
    <t>მოხდება 525 გრძ/მ სიგრძის მონაკვეთის გზის რეაბილიტაცია, მოეწყობა სანიაღვრე სისტემები და დამხმარე ნაგებობები</t>
  </si>
  <si>
    <t>ტალერი</t>
  </si>
  <si>
    <t>გზის სიგრძე არის 525 გრძ/მ, პროექტი მოემსახურება სოფ. კურზუს და ტალერის  მაცხოვრებლებს 500 ბენეფიციარს, პროექტი მოიცავს გზის დამხმარე ნაგებობების მოწყობასაც.</t>
  </si>
  <si>
    <t>გაჭედილის ადმინისტრაციულ ერთეულში, პატარა თამაკონის უბნისა და გიზო წულაიას ქუჩაზე საავტომობილო გზის ც/ბეტონის საფარით მოწყობა</t>
  </si>
  <si>
    <t>მოხდება 1442  გრძ/მ სიგრძის მონაკვეთის გზის რეაბილიტაცია, მოეწყობა სანიაღვრე სისტემები და დამხმარე ნაგებობები</t>
  </si>
  <si>
    <t>გაჭედილი, ბალდა, პატარა თამაკონი</t>
  </si>
  <si>
    <t>გზის სიგრძე არის 1442 გრძ/მ, პროექტი მოემსახურება სოფ, გაჭედილის, ბალდის და პატარა თამაკონის მაცხოვრებლებს 200 ბენეფიციარს, პროექტი მოიცავს დამხმარე ნაგებობების მოწყობასაც.</t>
  </si>
  <si>
    <t>დიდიჭყონის ადმ. ერთეულის მეორე ნამიკოლაოს უბნისა და თამაკონის ადმ. ერთეულის პირველი ნამიკოლაოს უბნის დამაკვშირებელი საავტომობილო გზის რეაბილიტაცია</t>
  </si>
  <si>
    <t>დიდიჭყონი, თამაკონი</t>
  </si>
  <si>
    <t>გზის სიგრძე არის 4661  გრძ/მ, პროექტი მოემსახურება სოფ. დიდიჭონისა და თამაკონის   მაცხოვრებლებს 2500 ბენეფიციარს, პროექტი მოიცავს გზის დამხმარე ნაგებობების მოწყობასაც.</t>
  </si>
  <si>
    <t>ხუნწის ადმ. ერთეულში სოფელ ზემო ხუნწის გზის ა/ბეტონის საფარით რეაბილიტაციის მეორე ეტაპის სამუშაოები</t>
  </si>
  <si>
    <t>ხუნწი, ზემო ხუნწი</t>
  </si>
  <si>
    <t>გზის სიგრძე არის 8990  გრძ/მ, პროექტი მოემსახურება სოფ. ხუნწის, სოფ.ქვაითის   მაცხოვრებლებს 1000 ბენეფიციარს, პროექტი მოიცავს გზის დამხმარე ნაგებობების მოწყობასაც.</t>
  </si>
  <si>
    <t>ქ.მარტვილი, ბაძაღუას ქუჩის N2 ჩიხის(ყოფილი პურკომბინატი) საავტომობილო გზის ა/ბეტონის საფარით მოწყობა;</t>
  </si>
  <si>
    <t>მარტვილის მუნიციპალიტეტი</t>
  </si>
  <si>
    <t>გზის სიგრძე არის 1200  გრძ/მ, პროექტი მოემსახურება სოფ. სერგიეთის, ჭაბურთას  და ბობოთის  მაცხოვრებლებს 280 ბენეფიციარს, პროექტი მოიცავს გზის დამხმარე ნაგებობების მოწყობასაც.</t>
  </si>
  <si>
    <r>
      <rPr>
        <sz val="7"/>
        <color theme="1"/>
        <rFont val="Times New Roman"/>
        <family val="1"/>
      </rPr>
      <t xml:space="preserve">     </t>
    </r>
    <r>
      <rPr>
        <sz val="10"/>
        <color theme="1"/>
        <rFont val="Sylfaen"/>
        <family val="1"/>
      </rPr>
      <t>ბანძის ადმინისტრაციულ ერთეულში აბაშა–მარტვილის ცენტრალური გზიდან აგრარული ბაზრის მიმართულებით საავტომობილო გზის ა/ბეტონის საფარით მოწყობა;</t>
    </r>
  </si>
  <si>
    <t>გზის სიგრძე არის  377  გრძ/მ, პროექტი მოემსახურება სოფ. ბანძაში   მაცხოვრებლებს 100  ბენეფიციარს, პროექტი მოიცავს გზის დამხმარე ნაგებობების მოწყობასაც.</t>
  </si>
  <si>
    <r>
      <rPr>
        <sz val="7"/>
        <color theme="1"/>
        <rFont val="Times New Roman"/>
        <family val="1"/>
      </rPr>
      <t xml:space="preserve">   </t>
    </r>
    <r>
      <rPr>
        <sz val="10"/>
        <color theme="1"/>
        <rFont val="Sylfaen"/>
        <family val="1"/>
      </rPr>
      <t>ნაგვაზაოს ადმინისტრაციულ ერთეულში სილაგავების უბნისა და ქ.მარტვილის ნახარებაოს(გვალიების უბნის)დამაკავშირებელი საავტომობილო გზის ა/ბეტონის საფარით მოწყობა;</t>
    </r>
  </si>
  <si>
    <t>მარტვილის  მუნიციპალიტეტი</t>
  </si>
  <si>
    <t>გზის სიგრძე არის 1856გრძ/მ, პროექტი მოემსახურება სოფ. ნაგვაზაოს, ლეხაინდრაოს, და ქ. მარტვილის ნახარებაოს უბნის მაცხოვრებლებს 1500 ბენეფიციარს, პროექტი მოიცავს გზის დამხმარე ნაგებობების მოწყობასაც.</t>
  </si>
  <si>
    <r>
      <rPr>
        <sz val="7"/>
        <color theme="1"/>
        <rFont val="Times New Roman"/>
        <family val="1"/>
      </rPr>
      <t xml:space="preserve">  </t>
    </r>
    <r>
      <rPr>
        <sz val="10"/>
        <color theme="1"/>
        <rFont val="Sylfaen"/>
        <family val="1"/>
      </rPr>
      <t>აბედათის ადმინისტრაციულ ერთეულში, ლემიქავეს უბანში ეკლესიიდან ზური მიქავას სახლამდე საავტომობილო გზის ა/ბეტონის საფარით მოწყობა;</t>
    </r>
  </si>
  <si>
    <t>გზის სიგრძე არის 3200 გრძ/მ, პროექტი მოემსახურება სოფ. აბედათი, სოფ.ლემიქავეს უბნის მაცხოვრებლებს 200 ბენეფიციარს, პროექტი მოიცავს გზის დამხმარე ნაგებობების მოწყობასაც.</t>
  </si>
  <si>
    <r>
      <rPr>
        <sz val="7"/>
        <color theme="1"/>
        <rFont val="Times New Roman"/>
        <family val="1"/>
      </rPr>
      <t xml:space="preserve">    </t>
    </r>
    <r>
      <rPr>
        <sz val="10"/>
        <color theme="1"/>
        <rFont val="Sylfaen"/>
        <family val="1"/>
      </rPr>
      <t>ვედიდკარის ადმინიტრაციულ ერთეულის, ფანცულაიების  უბანში, თამაზი ფანცულაიას სახლიდან ნარგიზა დანელიას სახლამდე საავტომობილო გზის ა/ბეტონის საფარით მოწყობა;</t>
    </r>
  </si>
  <si>
    <t>გზის სიგრძე არის 3000 გრძ/მ, პროექტი მოემსახურება სოფ. ვედიდკარში  მაცხოვრებლებს 250 ბენეფიციარს, პროექტი მოიცავს გზის დამხმარე ნაგებობების მოწყობასაც.</t>
  </si>
  <si>
    <r>
      <rPr>
        <sz val="7"/>
        <color theme="1"/>
        <rFont val="Times New Roman"/>
        <family val="1"/>
      </rPr>
      <t xml:space="preserve">   </t>
    </r>
    <r>
      <rPr>
        <sz val="10"/>
        <color theme="1"/>
        <rFont val="Sylfaen"/>
        <family val="1"/>
      </rPr>
      <t>დიდიჭყონის ადმინისტრაციულ ერთეულში ცენტრიდან თამაზი ბასილაიას სახლამდე და ბადრი თოდუას სახლიდან ირაბოროდოვას სახლამდე საავტომობილო გზის ა/ბეტონის საფარით მოწყობა;</t>
    </r>
  </si>
  <si>
    <t>გზის სიგრძე არის 5400 გრძ/მ, პროექტი მოემსახურება სოფ. დიდიჭყოონის, სოფ.ტალერისა და  სოფ.მეურნეობის   მაცხოვრებლებს 500 ბენეფიციარს, პროექტი მოიცავს გზის დამხმარე ნაგებობების მოწყობასაც.</t>
  </si>
  <si>
    <r>
      <rPr>
        <sz val="7"/>
        <color theme="1"/>
        <rFont val="Times New Roman"/>
        <family val="1"/>
      </rPr>
      <t xml:space="preserve">  </t>
    </r>
    <r>
      <rPr>
        <sz val="10"/>
        <color theme="1"/>
        <rFont val="Sylfaen"/>
        <family val="1"/>
      </rPr>
      <t>გურძემის ადმინისტრაციულ ერთეულში, მირიან ხარებავს სახლიდან ნახურცილაო–სენაკის ცენტრალურ გზამდე საავტომობილო გზის ა/ბეტონის საფარით მოწყობა;</t>
    </r>
  </si>
  <si>
    <t>გზის სიგრძე არის 2200 გრძ/მ, პროექტი მოემსახურება სოფ. გურძემისა და სოფ.ნახურცილაოს   მაცხოვრებლებს 300 ბენეფიციარს, პროექტი მოიცავს გზის დამხმარე ნაგებობების მოწყობასაც.</t>
  </si>
  <si>
    <t>ნაგვაზაოს ადმინისტრაციულ ერთეულში, ნაგვაზაოს ცენტრიდან ფაციების უბნის გავლით ხუნწის ადმინისტრაციული ერთეულის, ლეციცხვაიეს საბავშვო ბაღამდე საავტომობილო გზის ა/ბეტონის საფარით მოწყობა</t>
  </si>
  <si>
    <t>გზის სიგრძე არის 7159 გრძ/მ, პროექტი მოემსახურება სოფ. ნაგვაზაოს, სოფ.ლეციცხვაიესა და სოფ.ხუნწის მაცხოვრებლებს 1000 ბენეფიციარს, პროექტი მოიცავს გზის დამხმარე ნაგებობების მოწყობასაც.</t>
  </si>
  <si>
    <t>ნოჯიხევი–ლეხაინდრაოს დამაკავშირებელი გზის ა/ბეტონის საფარით მოპირკეთება</t>
  </si>
  <si>
    <t>გზის სიგრძე არის 3100 გრძ/მ, პროექტი მოემსახურება სოფ. ლეხაინდრაოს და სოფ.ნოჯიხევის მაცხოვრებლებს 300 ბენეფიციარს, პროექტი მოიცავს გზის დამხმარე ნაგებობების მოწყობასაც.</t>
  </si>
  <si>
    <t>ქ.მარტვილი, ჩიქვანაიას ქუჩიდან ძაძამიას ქუჩის გავლით სსავტომობილო გზის რეაბილიტაცია</t>
  </si>
  <si>
    <t>გზის სიგრძე არის 1492  გრძ/მ, პროექტი მოემსახურება  ჩიქვანაიასა და  ძაძამიას ქუჩის  მაცხოვრებლებს 300 ბენეფიციარს, პროექტი მოიცავს გზის დამხმარე ნაგებობების მოწყობასაც.</t>
  </si>
  <si>
    <t>დიდი ჭყონის  ადმინისტრაციულ ერთეულში, მეურნეობა-ლედგებეს დამაკავშირებელი  საავტომობილო გზის ა/ბეტონისა და რკ/ბეტონის  საფარით მოწყობა</t>
  </si>
  <si>
    <t>გზის სიგრძე არის 4491  გრძ/მ  პროექტი მოიცავს გზის დამხმარე ნაგებობების მოწყობასაც.</t>
  </si>
  <si>
    <t xml:space="preserve"> მარტვილის მუნიციპალიტეტის დიდი ჭყონის მეურნეობის დღვანა-ლექობალეს დამაკავშირებელი  საავტომობილო გზის ა/ბეტონისა და რკ/ბეტონის  საფარით მოწყობა</t>
  </si>
  <si>
    <t>გზის სიგრძე არის 6409  გრძ/მ  პროექტი მოიცავს გზის დამხმარე ნაგებობების მოწყობასაც.</t>
  </si>
  <si>
    <t>თამაკონის  ადმინისტრაციული ერთეულის, თარგამეულის  უბანში  საავტომობილო გზის ა/ბეტონის საფარით მოწყობა</t>
  </si>
  <si>
    <t>გზის სიგრძე არის 5359  გრძ/მ  პროექტი მოიცავს გზის დამხმარე ნაგებობების მოწყობასაც.</t>
  </si>
  <si>
    <t>თამაკონის ადმინისტრაციული ერთეულის, შკანთას უბანში, ლაზარეს ტაძრამდე მისასვლელი   საავტომობილო  გზის რკ/ბეტონის საფარით მოწყობა</t>
  </si>
  <si>
    <t>გზის სიგრძე არის 3165  გრძ/მ  პროექტი მოიცავს გზის დამხმარე ნაგებობების მოწყობასაც.</t>
  </si>
  <si>
    <t>დიდიჭყონის ადმინისტრაციული ერთეულის, კეკუტიების უბანში, ბეგლარი თოდუას სახლიდან ივლიანე გვილავას სახლამდე  საავტომობილო გზის ა/ბეტონის საფარით მოწყობა</t>
  </si>
  <si>
    <t>გზის სიგრძე არის 1471  გრძ/მ  პროექტი მოიცავს გზის დამხმარე ნაგებობების მოწყობასაც.</t>
  </si>
  <si>
    <t>ქ.მარტვილის, ქვაითის უბანში, თამარ მეფის სახელობის ეკლესიიდან მეფრინველეობის გავლით და ქვაითის სასაფლაოდან რუხაიების უბნის მიმართულებით საავტომობილო გზის ა/ბეტონის საფარით მოწყობა</t>
  </si>
  <si>
    <t>გზის სიგრძე არის 4935  გრძ/მ  პროექტი მოიცავს გზის დამხმარე ნაგებობების მოწყობასაც.</t>
  </si>
  <si>
    <t>მარტვილის მუნიციპალიტეტში, ნახუნაო-წინაკვერკვეს, აბედათი-ლექაჯაიეს და სერგიეთის დამაკავშირებელი საავტომობილო გზის ა/ბეტონის საფარით მოწყობა</t>
  </si>
  <si>
    <t>გზის სიგრძე არის 7770  გრძ/მ  პროექტი მოიცავს გზის დამხმარე ნაგებობების მოწყობასაც.</t>
  </si>
  <si>
    <t>ინჩხურის ადმინისტრაციულ ერთეულში, ლებაჩე-ნალეფსაოს და კანიონის დამაკავშირებელი   საავტომობილო გზის ა/ბეტონის საფარით მოწყობა</t>
  </si>
  <si>
    <t>გზის სიგრძე არის 3144  გრძ/მ  პროექტი მოიცავს გზის დამხმარე ნაგებობების მოწყობასაც.</t>
  </si>
  <si>
    <t>სერგიეთის ადმინისტრაციულ ერთეულში, მდ.აბაშის ხიდიდან ბობოთის მიმართულებით გზის ა/ბეტონის საფარით მოწყობა</t>
  </si>
  <si>
    <t>გზის სიგრძე არის 518  გრძ/მ  პროექტი მოიცავს გზის დამხმარე ნაგებობების მოწყობასაც.</t>
  </si>
  <si>
    <t xml:space="preserve">ნახუნაოს ადმინისტრაციული ერთეულის, ჭაბურთის უბანში, ვლადიმერ სულავას სახლიდან ჭაბურთის უბნის გავლით ნახუნაოს ადმინისტრაციული ერთეულის ცენტრამდე და ჯამბულ წულაიას სახლიდან მარტვილი-ნახუნაოს დამაკავშირებელ ცენტრალურ გზამდე საავტომობილო გზის ა/ბეტონის საფარით მოწყობა  </t>
  </si>
  <si>
    <t>გზის სიგრძე არის 4085  გრძ/მ  პროექტი მოიცავს გზის დამხმარე ნაგებობების მოწყობასაც.</t>
  </si>
  <si>
    <t>ქ.მარტვილში, წოწორიას ქუჩისა და თამარ მეფის ქუჩის დამაკავშირებელი საავტომობილო გზის ა/ბეტონის საფარით მოწყობა</t>
  </si>
  <si>
    <t>გზის სიგრძე არის 1422  გრძ/მ  პროექტი მოიცავს გზის დამხმარე ნაგებობების მოწყობასაც.</t>
  </si>
  <si>
    <t xml:space="preserve">ქ.მარტვილში, მშვიდობის ქუჩისა და ჭყონდიდელის ქუჩის და საელიაოს უბანში ცენტრალური გზის მიმართულებით საავტომობილო გზის ა/ბეტონის საფარით </t>
  </si>
  <si>
    <t>გზის სიგრძე არის 263  გრძ/მ  პროექტი მოიცავს გზის დამხმარე ნაგებობების მოწყობასაც.</t>
  </si>
  <si>
    <t>გაჭედილის ადმინისტრაციული ერთეულის, სკურდის უბანში საავტომობილო გზის ა/ბეტონის საფარით მოწყობა</t>
  </si>
  <si>
    <t>გზის სიგრძე არის 5966  გრძ/მ  პროექტი მოიცავს გზის დამხმარე ნაგებობების მოწყობასაც.</t>
  </si>
  <si>
    <t xml:space="preserve">ქ.მარტვილში, მშვიდობის ქუჩის მე-5 შესახვევის გზის ა/ბეტონის საფარით რეაბილიტაცია </t>
  </si>
  <si>
    <t>გზის სიგრძე არის 436  გრძ/მ  პროექტი მოიცავს გზის დამხმარე ნაგებობების მოწყობასაც.</t>
  </si>
  <si>
    <t>12.4 რეგიონში კულტურული და სპორტული ინფრასტრუქტურის რეაბლიტაცია და განვითარება.</t>
  </si>
  <si>
    <t xml:space="preserve">ქ.მარტვილში სპორტული დარბაზის მშენებლობა </t>
  </si>
  <si>
    <t>სპორტული დარბაზის არარსებობა ხელს უშლის სხვადასხვა სპორტული და ახალგაზრდული ღონისძიებების ჩატარებას, აღნიშნული პროექტის განვითარება ხელს შეუწყობს სპორტის განვითარებას</t>
  </si>
  <si>
    <t>დიდი ჭყონის ადმინისტრაციულ ერთეულში მინი სტადიონის მშენებლობა</t>
  </si>
  <si>
    <t>მინის სტადიონის არარსებობა ხელს უშლის სხვადასხვა სპორტული და ახალგაზრდული ღონისძიებების ჩატარებას, აღნიშნული პროექტის განვითარება ხელს შეუწყობს სპორტის განვითარებას</t>
  </si>
  <si>
    <t>თამაკონის ადმინისტრაციული ერთეულის, შკანთის უბანში მინი სტადიონის მშენებლობა</t>
  </si>
  <si>
    <t>დიდი ჭყონის ადმ. ერთეულში, ლედგებეს სკოლიდან თამაკონის ცენტრალური გზის მიმართულებით ბეტონის გზის მოწყობა</t>
  </si>
  <si>
    <t>გზის სიგრძე არის 1480  გრძ/მ  პროექტი მოიცავს გზის დამხმარე ნაგებობების მოწყობასაც.</t>
  </si>
  <si>
    <t>ბანძის ადმ. ერთეულში ლეკეკელეს უბანში გზის ა/ბეტონის საფარით მოწყობა</t>
  </si>
  <si>
    <t>გზის სიგრძე არის 2740  გრძ/მ  პროექტი მოიცავს გზის დამხმარე ნაგებობების მოწყობასაც.</t>
  </si>
  <si>
    <t>ქ. მარტვილის ნუკრი გეგიას ქუჩაზე საავტომობილო გზის რკ/ბეტონის საფარით მოწყობა</t>
  </si>
  <si>
    <t>გზის სიგრძე არის 150  გრძ/მ  პროექტი მოიცავს გზის დამხმარე ნაგებობების მოწყობასაც.</t>
  </si>
  <si>
    <t>ტალერის ადმ. ერთეულში შიდა სასოფლო გზების რკ/ბეტონის საფარით მოწყობა</t>
  </si>
  <si>
    <t>გზის სიგრძე არის 200  გრძ/მ  პროექტი მოიცავს გზის დამხმარე ნაგებობების მოწყობასაც.</t>
  </si>
  <si>
    <t>ხუნწის ადმ. ერთეულში მინი სტადიონის მოწყობა</t>
  </si>
  <si>
    <t>სალხინოს ადმ. ერთეულში, სოფელ ჟინოთაში მინი სტადიონის მოწყობა</t>
  </si>
  <si>
    <t>კურზუს ადმ. ერთეულში, სოფელ კურზუში მინი სტადიონის მოწყობა</t>
  </si>
  <si>
    <t>ქ. მარტვილის ადმ. ერთეულში მშვიდობის ქუჩისა და ლერმონტოვის ქუჩის კვეთაზე მინი სტადიონის მოწყობა</t>
  </si>
  <si>
    <t>მარტვილის მუნიციპალიტეტის ლეხაინდრაოს ადმ. ერთეულში N19 და N20 ქუჩების ა/ბეტონის საფარით მოწყობა</t>
  </si>
  <si>
    <t>გზის სიგრძე არის 3454  გრძ/მ  პროექტი მოიცავს გზის დამხმარე ნაგებობების მოწყობასაც.</t>
  </si>
  <si>
    <t>ნაჯახაოს ადმინისტრაციულ ერთეულში ნაგებერაოს ცენტრიდან წირქვაძეების და კიკალიშვილების უბნის მიმართულებით ირაკლი ჯღარკავას სახლამდე საავტომობილო გზის ა/ბეტონის საფარით მოწყობა</t>
  </si>
  <si>
    <t>გზის სიგრძე არის 2759  გრძ/მ  პროექტი მოიცავს გზის დამხმარე ნაგებობების მოწყობასაც.</t>
  </si>
  <si>
    <t>ხუნწის ადმ. ერთეულში ხონი-მარტვილის ცენტრალური გზიდან წმ. თეოდორე ტირონის სახელობის ეკლესიამდე და გიორგი ფაილოძის სახლამდე საავტომობილო გზის რეაბილიტაცია</t>
  </si>
  <si>
    <t>გზის სიგრძე არის 1954  გრძ/მ  პროექტი მოიცავს გზის დამხმარე ნაგებობების მოწყობასაც.</t>
  </si>
  <si>
    <t>გაჭედილის ადმინისტრაციულ ერთეულში სოფ. პირველ ბალდაში საავტომობილო გზის ა/ბეტონის საფარით მოწყობა</t>
  </si>
  <si>
    <t>გზის სიგრძე არის 4695  გრძ/მ  პროექტი მოიცავს გზის დამხმარე ნაგებობების მოწყობასაც.</t>
  </si>
  <si>
    <t>ნაგვაზაოს ადმინისტრაციულ ერთეულში, ნაგვაზაოს ლეფაციეს უბნიდან ნახარებაოს ცენტრალურ გზამდე გზის ა/ბეტონის საფარიტ მოწყობა</t>
  </si>
  <si>
    <t>გზის სიგრძე არის 600  გრძ/მ  პროექტი მოიცავს გზის დამხმარე ნაგებობების მოწყობასაც.</t>
  </si>
  <si>
    <t>გაჭედილის ადმინისტრაციული ერთეულის ჯამბურიების უბანში საავტომობილო რკ/ბეტონის საფარით მოწყობა</t>
  </si>
  <si>
    <t>გზის სიგრძე არის 548  გრძ/მ  პროექტი მოიცავს გზის დამხმარე ნაგებობების მოწყობასაც.</t>
  </si>
  <si>
    <t>გზის სიგრძე არის 1470  გრძ/მ  პროექტი მოიცავს გზის დამხმარე ნაგებობების მოწყობასაც.</t>
  </si>
  <si>
    <t>გზის სიგრძე არის 4900  გრძ/მ  პროექტი მოიცავს გზის დამხმარე ნაგებობების მოწყობასაც.</t>
  </si>
  <si>
    <t>გზის სიგრძე არის 1400  გრძ/მ  პროექტი მოიცავს გზის დამხმარე ნაგებობების მოწყობასაც.</t>
  </si>
  <si>
    <t>ქ.მარტვილში, მშვიდობის ქუჩისა და ჭყონდიდელის ქუჩის დამაკავშირებელი გზისა და საელიაოს უბანში ცენტრალური გზის მიმართულებით საავტომობილო გზის  ა/ბეტონის საფარით მოწყობა</t>
  </si>
  <si>
    <t>გზის სიგრძე არის 265  გრძ/მ  პროექტი მოიცავს გზის დამხმარე ნაგებობების მოწყობასაც.</t>
  </si>
  <si>
    <t>გზის სიგრძე არის 2900  გრძ/მ  პროექტი მოიცავს გზის დამხმარე ნაგებობების მოწყობასაც.</t>
  </si>
  <si>
    <t>ქ.მარტვილში, მშვიდობის ქუჩის მე-5 შესახვევის გზის ა/ბეტონის საფარით რეაბილიტაცია</t>
  </si>
  <si>
    <t>გაჭედილის  ადმინისტრაციული ერთეულის რუხაიების უბანში   საავტომობილო გზის ა/ბეტონის საფარით მოწყობა</t>
  </si>
  <si>
    <t>გზის სიგრძე არის 2590  გრძ/მ  პროექტი მოიცავს გზის დამხმარე ნაგებობების მოწყობასაც.</t>
  </si>
  <si>
    <t>ონოღიის ადმინისტრაციულ  ერთეულში ონოღიის ცენტრიდან ვედიდკარის ცენტრამდე  საავტომობილო  გზის ა/ბეტონის საფარით მოწყობა</t>
  </si>
  <si>
    <t>გზის სიგრძე არის 2500  გრძ/მ  პროექტი მოიცავს გზის დამხმარე ნაგებობების მოწყობასაც.</t>
  </si>
  <si>
    <t>ქ.მარტვილის თამარ მეფის პირველ ჩიხში საავტომობილო გზის ა/ბეტონის საფარით მოწყობა</t>
  </si>
  <si>
    <t>გზის სიგრძე არის 830  გრძ/მ  პროექტი მოიცავს გზის დამხმარე ნაგებობების მოწყობასაც.</t>
  </si>
  <si>
    <t xml:space="preserve">მარტვილის მუნიციპალიტეტში ორი აკაციის გადასახვევიდან ბჟადალამდე გზის ა/ბეტონის საფარით მოწყობა </t>
  </si>
  <si>
    <t>გზის სიგრძე არის 2460  გრძ/მ  პროექტი მოიცავს გზის დამხმარე ნაგებობების მოწყობასაც.</t>
  </si>
  <si>
    <t>ბანძის ადმინისტრაციულ ერთეულში საბავშვო ბაღამდე მისასვლელი გზის ა/ბეტონის საფარით მოწყობა</t>
  </si>
  <si>
    <t>გზის სიგრძე არის 700  გრძ/მ  პროექტი მოიცავს გზის დამხმარე ნაგებობების მოწყობასაც.</t>
  </si>
  <si>
    <t xml:space="preserve">თამაკონის ადმინისტრაციული ერთეულის პირველი ნამიკოლაოს უბანში, ლედგებეს მიმართულებით დამაკავშირებელი გზის ა/ბეტონის საფარით მოწყობა  </t>
  </si>
  <si>
    <t>გზის სიგრძე არის 580  გრძ/მ  პროექტი მოიცავს გზის დამხმარე ნაგებობების მოწყობასაც.</t>
  </si>
  <si>
    <t>გურძემის ადმინისტრაციულ ერთეულში ზ. შულაია სახლიდან მე-2 გურძემის-კიწიის დამაკავშირებელი გზა</t>
  </si>
  <si>
    <t>გზის სიგრძე არის 3100  გრძ/მ  პროექტი მოიცავს გზის დამხმარე ნაგებობების მოწყობასაც.</t>
  </si>
  <si>
    <t>პატარა ინჩხურში  სასაფლაოდან ლაგვილავების უბნის მიმართულებით რკ/ბეტონის გზა</t>
  </si>
  <si>
    <t>გზის სიგრძე არის 2700  გრძ/მ  პროექტი მოიცავს გზის დამხმარე ნაგებობების მოწყობასაც.</t>
  </si>
  <si>
    <t>ქ. მარტვილში გელა ჭედიას ქუჩაზე საავტომობილო ას/ბეტონის გზა</t>
  </si>
  <si>
    <t>გზის სიგრძე არის 740  გრძ/მ  პროექტი მოიცავს გზის დამხმარე ნაგებობების მოწყობასაც.</t>
  </si>
  <si>
    <t>მიზანი 9: ტურიზმის ინდუსტრიის მრავალმხრივი განვითარება</t>
  </si>
  <si>
    <t>ამოცანა 9.3. ტურისტების მომსახურების დონის ამაღლება</t>
  </si>
  <si>
    <t>ქ. მარტვილში ტურიზმის ცენტრის მშენებლობა</t>
  </si>
  <si>
    <t>ქ. მარტვილში მოეწყობა ტურიზმის საინფორმაცვიო ცენტრი, რომელიც უზრუნველყოფს ტურისტების მომსახურებას და ინფორმირებას</t>
  </si>
  <si>
    <t>ნაჯახაოს ადმინისტრაციულ ერთეულში ნაგებერაოს უბანში საავტომობილო გზის ა/ბეტონის საფარით მოწყობა</t>
  </si>
  <si>
    <t>გზის სიგრძე არის 1613  გრძ/მ  პროექტი მოიცავს გზის დამხმარე ნაგებობების მოწყობასაც.</t>
  </si>
  <si>
    <t>რეგიონში განსახორციელებელი პროექტების ფონდის (რგპფ) პროექტები 2022- წელი</t>
  </si>
  <si>
    <t xml:space="preserve">2.1 მხარის საგზაო ინფრასტრუქტურის (ადგილობრივი მნიშვლეობის,მათ შორის სასოფლო გზები) არარეაბილიტირებული ნაწილის,მისი პრიორიტეტული გზების რეაბილიტაცია. </t>
  </si>
  <si>
    <t>იფარის ადმინისტრაციულ ერთეულში სოფელ ზეგანის საავტომობილო გზის რეაბილიტაცია</t>
  </si>
  <si>
    <t>პროექტის განხორციელების შედეგად შევძლებთ თავიდან ავიცილოთ მოსალოდნელი საფრთხეები და რისკები. გარდა იმისა რომ მოსახლეობა შეძლებს უსაფრთხო და კომფორტულ გადაადგილებას,   სოფლის  მოსახლეობა აქ ჩამოსული ტურისტები ისარგებლებენ გამართული საგზაო ინფრასტრუქტურით გზის საერთო სიგრძე დაახლოებთ2 500 მ შეადგენს</t>
  </si>
  <si>
    <t>იფარი</t>
  </si>
  <si>
    <t>01.05.2023</t>
  </si>
  <si>
    <t>31.12.2023</t>
  </si>
  <si>
    <t>01.05.2024</t>
  </si>
  <si>
    <t>31.12.2024</t>
  </si>
  <si>
    <t>მესტიის მუნიციპალიტეტს მერია</t>
  </si>
  <si>
    <t>პროექტის სახარაჯთაღრიცხვო ღირებულება 3672330 ლარია. გათვალისწინებულია სოფელ ზეგანთან დამაკავშირებელი 2.4 კმ გზის რეაბილიტაცია.  გამოცხადდება ტენდერი</t>
  </si>
  <si>
    <t>ლატალის ადმინისტრაციულ ერთეულში სოფ. ლახუშდის საავტომობილო გზის რეაბილიტაცია</t>
  </si>
  <si>
    <t xml:space="preserve">პროექტის განხორციელება ძალზედ მნიშვნელოვანია როგორც  ადგილობრივი მოსახლისათვის ასევე ტურისტებისთვისაც.  პროექტის ფაგლებში კეთილმოეწყობა საავტომობილო გზა და მოეწყობა რკინაბეტონის გზის საფარი, საყრდენი კედლები, სანიაღვრე სისტემები. პროექტის განხორციელების შემთხვევაში ისარგებლებს  ს.ლატალის 800-მდე მაცხოვრებელი და 3000 -მდე არაპირდაპირი ბენეფიციარი </t>
  </si>
  <si>
    <t>ლატალი</t>
  </si>
  <si>
    <t>პროექტის სახარაჯთაღრიცხვო ღირებულება 3912981ლარია. გათვალისწინებულია სოფელ ლახუშდთან დამაკავშირებელი 2.5 კმ გზის რეაბილიტაცია.  გამოცხადდება ტენდერი</t>
  </si>
  <si>
    <t>კალის ადმინისტრაციულ ერთეულში სოფელ იფრარის საავტომობილო გზის რეაბილიტაცია</t>
  </si>
  <si>
    <t>პროექტის განხორციელების შედეგედა კეთილმოეწყობა და   სოფ. იფრარის 3 კმ-იანი საავტომობილო გზა. დაიგება რკინაბეტონის საფარი. კეთილმოწყობილი ინფრასტრუქტურით ისარგებლებს 472 პირდაპირი და 2500-მდე არაპირდაპირი ბენეფიციარი.</t>
  </si>
  <si>
    <t>კალა</t>
  </si>
  <si>
    <t>01.05.2025</t>
  </si>
  <si>
    <t>31.12.2025</t>
  </si>
  <si>
    <t xml:space="preserve"> პროექტის სახელშეკრულებო ღირებულება 2374689 ლარია.  არის მრავალწლიანი და   ითვალისწინებს 2.5კმ  საავტომობილო გზის მშენებლობას, დაიგება ბეტონის საფარი. </t>
  </si>
  <si>
    <t>მულახის  ადმინისტრაციულ ერთეულში სოფელ არცხელის საავტომობილო გზისა და ხიდის  რეაბილიტაცია</t>
  </si>
  <si>
    <t>პროექტი ითვალისწინებს მულახის ტერიტორიული ერთეულის სოფელ  არცხელის საავტომობილო გზისა და   ხიდის მშენებლობას, რაც უზრუნველყოფს მოსახლეობის უსაფრთხო გადაადგილებას.</t>
  </si>
  <si>
    <t>მულახი</t>
  </si>
  <si>
    <t xml:space="preserve">დაგეგმილია სოფელ არცხელთან დამაკავშირებელი გზისა და ხიდის რეაბილიტაცია. პროექტის ღირებულება 1 000 000 ლარია. პროექტი იქნება მრავალწლიანი  </t>
  </si>
  <si>
    <t>ლახამულის ადმინისტრაციულ ერთეულში სოფლის ცენტრამდე მისასვლელი გზის რეაბილიტაცია</t>
  </si>
  <si>
    <t>პროექტის ფარგლებში გათვალისწინებულია სოფელ ლახამულის  ცენტრალურ გზასთან დამაკავშირებელი გზის 1.5კმ-იანი საავტომობილო გზის კეთილმოწყობა.</t>
  </si>
  <si>
    <t>ლახამულა</t>
  </si>
  <si>
    <t xml:space="preserve"> პროექტი მრავალწლიანია და ითვალისწინებს სოფლის ცენტრთან დამაკავშირებელი 1.5 კმ გზის რეაბილიტაციას და ბეტონის საფარის მოწყობას. </t>
  </si>
  <si>
    <t>ჭუბერის ადმინისტრაციულ ერთეულში სოფელ ყარსგურიშის საავტომობილო  გზის რეაბილიტაცია</t>
  </si>
  <si>
    <t>პროექტის განხორციელების შედეგად მოსახლეობა შეძლებს უსაფრთხო და კომფორტულ გადაადგილებას,   სოფლის  მოსახლეობა აქ ჩამოსული ტურისტები ისარგებლებენ გამართული საგზაო ინფრასტრუქტურით გზის საერთო სიგრძე დაახლოებთ 6 500 მ შეადგენს</t>
  </si>
  <si>
    <t>ჭუბერი</t>
  </si>
  <si>
    <t xml:space="preserve">პროექტის სახარაჯთაღრიცხვო ღირებულება 6 300 000 ლარია. გათვალისწინებულია სოფელთან დამაკავშირებელი 6.5 კმ გზის რეაბილიტაცია.ბეტონის საფრის დაგება, სანიაღვრე არხების და ნაპირსამაგრი კედლების მოწყობა.   </t>
  </si>
  <si>
    <t>ლატალის ადმინისტრაციულ ერთეულში ლელბაგი-იფხი-სიდიანარის სანიაღვრე არხის მშენებლობა</t>
  </si>
  <si>
    <t>დაგეგმილია სანიაღვრე არხის მშენებლობა</t>
  </si>
  <si>
    <t>ცხუმარის ადმინისტრაციულ ერთეულში სანიაღვრე კოლექტორის მოწყობა</t>
  </si>
  <si>
    <t>ცხუმარი</t>
  </si>
  <si>
    <t>2023 წლის გეგმის მიხედვით დაგეგმილია ს. ცხუმარში სანიღვრე კოლექტორის მოწყობა, რომლის ღირებულება 411 167 ლარია</t>
  </si>
  <si>
    <t xml:space="preserve">12.1 მხარის საგზაო ინფრასტრუქტურის (ადგილობრივი მნიშვლეობის,მათ შორის სასოფლო გზები) არარეაბილიტირებული ნაწილის,მისი პრიორიტეტული გზების რეაბილიტაცია. </t>
  </si>
  <si>
    <t>იდლიანის ადინისტრაციულ ერთეულის ცენტრთან დამაკავშირებელ ხიდამდე მისასვლელი საავტომობილო გზის  რეაბილიტაცია</t>
  </si>
  <si>
    <t xml:space="preserve">პროექტის ფარგლებში გათვალისწინებულია სოფელ იდლიანის ცენტრთან დამაკავშირებელი ხიდამდე მისასვლელი  საავტომობილო გზის რეაბილიტაცია. ბეტონის საფარის დაგება, სანიაღვრე არხების და გზის საყრდენი კედლების მოწყობა. პროექტის ღირებულება 1 212 ათ ლარია. წლის ბოლოს გამოცხადდება ტენდერი. პროექტი იწყება 2024 წელს და სრულდება 2025 წელს </t>
  </si>
  <si>
    <t>იდლიანი</t>
  </si>
  <si>
    <t xml:space="preserve">პროექტის ღირებულება 1 212 ათ ლარია. წლის ბოლოს გამოცხადდება ტენდერი. პროექტი იწყება 2024 წელს და სრულდება 2025 წელს </t>
  </si>
  <si>
    <t>წვირმის ადინისტრაციულ ერთეულში, სოფელ იელის საავტომობილო გზის</t>
  </si>
  <si>
    <t>პროექტის განხორციელების შედეგადა კეთილმოეწყობა   სოფ. იელის  10 კმ-იანი საავტომობილო გზა. დაიგება რკინაბეტონის საფარი. კეთილმოწყობილი ინფრასტრუქტურით ისარგებლებს 472 პირდაპირი და 2500-მდე არაპირდაპირი ბენეფიციარი. 2024-2027წწ.  პროექტი ჯამური ღირებულება შეადგენს 15 434 435 ლარი</t>
  </si>
  <si>
    <t>წვირმი</t>
  </si>
  <si>
    <t>01.05.2026</t>
  </si>
  <si>
    <t>31.12.2026</t>
  </si>
  <si>
    <t>01.05.2027</t>
  </si>
  <si>
    <t>31.12.2027</t>
  </si>
  <si>
    <t>პროექტი არის მრავალწლიანი, მისი ღირებულება 14 667 ათასი ლარია. კეთილმოეწყობა 10 კმ-იანი საავტომობილო გზა.</t>
  </si>
  <si>
    <t xml:space="preserve">წვირმის ადინისტრაციულ ერთეულში, სოფელ იელი-აცის  საავტომობილო ხიდის მშენებლობა </t>
  </si>
  <si>
    <t xml:space="preserve">პროექტი ითვალისწინებს სოფელ იელისა და აცის დამაკავშირებელი ხიდის მშენებლობას. ხელი შეეწყობა ტურიზმის და სოფლის მეურნეობის განვითარებას. უზრუნველყოფილი იქნება მოსახლეობის უსაფრთხო გადაადგილება </t>
  </si>
  <si>
    <t xml:space="preserve">10. კომუნალური და სხვა საზოგადოებრივი მომსახურების მოწესრიგება. </t>
  </si>
  <si>
    <t xml:space="preserve"> 10.2. მოსახლეობის ცხოვრების პირობების გაუმჯობესება და ტურიზმის განვითარების ხელშეწყობა</t>
  </si>
  <si>
    <t xml:space="preserve">დ.მესტიაში 35/10ფ "მესტია"-ს 10 კვტ ძაბვის ელექტროგადამცემი ხაზის ნაწილობრივი რეაბილიტაცია </t>
  </si>
  <si>
    <t>პროექტი ითვალისწინებს დ. მესტიის მოსახლეობის ელექტრო ენერგიით მომარაგების გაუმჯობესებას.</t>
  </si>
  <si>
    <t>დ.მესტია</t>
  </si>
  <si>
    <t>01.08.2024</t>
  </si>
  <si>
    <t>30.12.2024</t>
  </si>
  <si>
    <t>დ.მესტიაშ მოსახლეობის ელექტროენერგიით მომარაგების საკითხი დიდ პრობლემას წარმოადგენს, ავარიულ მდგომარეობაშია ელექტროგადამცემი ხაზები და საჭიროა მათი სრული რეაბილიტაცია.  პროექტის სახარჯთაღრიცხვო ღირებულება 297 940 ლარი.</t>
  </si>
  <si>
    <t>მესტიის აეროპორტთან მიმდებარე გზის განათების მოწყობა</t>
  </si>
  <si>
    <t>პროექტის განხორციელების შედეგად მოეწყობა დ. მესტიაში ერთერთი მნიშვნელოვანი, აეროპორტთან მისასვლელი ქუჩის განათება</t>
  </si>
  <si>
    <t>30.12.2025</t>
  </si>
  <si>
    <t xml:space="preserve">დ.მესტიაში აეროპორტის მიმდებარე ქუჩის განათების პროექტის სახარჯთაღრიცხვო ღირებულება 532867 ლარია. </t>
  </si>
  <si>
    <t>10.2. მოსახლეობის ცხოვრების პირობების გაუმჯობესება და ტურიზმის განვითარების ხელშეწყობა</t>
  </si>
  <si>
    <t>მულახის ადმინისტრაციული ერთეულში სპორტული მოედნის მშენებლობა</t>
  </si>
  <si>
    <t>პროექტის განხორციელების შედეგად მოეწყობა სპორტლი ინფრასტრუქტურა</t>
  </si>
  <si>
    <t xml:space="preserve"> პროექტის სახარჯთაღრიცხვო ღირებულება 96 107 ლარია. </t>
  </si>
  <si>
    <t>ბეჩოს ადმინისტრაციულ ერთეულში, სოფლების სასმელი წყლის სათავე ნაგებობისა და სისტმის მშენებლობა.</t>
  </si>
  <si>
    <t>პროექტის განხორციელების შედეგად გაუმჯობესდება მოსახლეობის საყოფაცხოვრებო პირობები, მოსახლეობა უზრუნველყოფილი იქნება სასმელი წყლით</t>
  </si>
  <si>
    <t>ბეჩო</t>
  </si>
  <si>
    <t>30.12.2026</t>
  </si>
  <si>
    <t xml:space="preserve"> პროექტის სახარჯთაღრიცხვო ღირებულება 1 268 205 ლარია. </t>
  </si>
  <si>
    <t>ლატალის ადმინისტრაციულ ერთეულში შიდა საუბნო საავტომობილო გზის და სანიაღვრე ქსელის მოწყობა.</t>
  </si>
  <si>
    <t>პროექტის განხორციელების შედეგად გაუმჯობესდება მოსახლეობის საყოფაცხოვრებო პირობები,</t>
  </si>
  <si>
    <t xml:space="preserve">                                                                                     რეგიონში განსახორციელებელი პროექტების ფონდის (რგპფ) პროექტები 2022 წ</t>
  </si>
  <si>
    <t>2.1 მხარის საგზაო ინფრასტრუქტურის (შიდასახელმწიფოებრივი და ადგილობრივი მნიშვნელობის,მათ შორის სასოფლო გზები)არარეაბილიტირებული ნაწილის,მისი პრიორიტეტული გზების რეაბილიტაცია</t>
  </si>
  <si>
    <t>სენაკის მუნიციპალიტეტის სოფ. ხორშისა და ხობის მუნიციპალიტეტის სოფ. საჯიჯაოს დამაკავშირებელი გზის რეაბილიტაცია</t>
  </si>
  <si>
    <t>თემებში საავტომობილო გზების კეთილ მოწყობა,მოასფალტირება რის გამოც მკვეთრად გაიზრდება მოსახლეობის კეთილდღეობა,გზებზე გადაადგილება გაადვილდება</t>
  </si>
  <si>
    <t>სენაკის მუნიციპალიტეტი</t>
  </si>
  <si>
    <t>სენაკის მუნიციპალიტეტის მერია</t>
  </si>
  <si>
    <t>აღნიშნული პროექტის განხორციელება ხელს შეუწყობს მუნიციპალიტეტებს შორის დამაკავშირებელი გზების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ორივე მუნიციპალიტეტის  მოსახლეობა –50 000 მცხოვრები.</t>
  </si>
  <si>
    <r>
      <t> </t>
    </r>
    <r>
      <rPr>
        <sz val="12"/>
        <color rgb="FF000000"/>
        <rFont val="Sylfaen"/>
        <family val="1"/>
        <charset val="204"/>
      </rPr>
      <t>ძველი სენაკის ადმინისტრაციულ ერთეულში, სოფელ ზემო სორტიდან საველე ბანაკამდე მისასვლელი გზის რეაბილიტაცია </t>
    </r>
  </si>
  <si>
    <t>თემებში საავტომობილო გზების კეთილმოწყობა,მოასფალტირება რის გამოც მკვეთრად გაიზრდება მოსახლეობის კეთილდღეობა,გზებზე გადაადგილება გაადვილდება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</si>
  <si>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–800 მცხოვრები.</t>
  </si>
  <si>
    <t>ძველი სენაკის ადმინისტრაციულ ერთეულის სოფ. მეორე ნოსირის საკირცხალიო-საკერძაიოს უბანში გზის რეაბილიტაცია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</si>
  <si>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–500 მცხოვრები.</t>
  </si>
  <si>
    <t>ნოსირის ადმინისტრაციული ერთეულის საბოხუოს უბანში გზის რეაბილიტაცია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</si>
  <si>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–300 მცხოვრები.</t>
  </si>
  <si>
    <t>ნოსირის ადმინისტრაციული ერთეულის საკილასონიოს უბანში გზის რეაბილიტაცია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</si>
  <si>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–250 მცხოვრები.</t>
  </si>
  <si>
    <t>12.4 რეგიონში კულტურული და სპორტული ინფრასტრუქტურის რეაბილიტაცია და განვითარება</t>
  </si>
  <si>
    <t>ვაჩნაძის ქუჩის დასაწყისში, ყოფილი მე-8 სკოლის, ბელიაშვილის ქუჩის, ვახტანგ გორგასლის #87-ისა და მშვიდობის ქუჩაზე #4 ბაგა-ბაღის მიმდებარედ  მინი სპორტული მოედნების მოწყობა</t>
  </si>
  <si>
    <t>პროექტის განხორციელება ხელს შეუწყობს ქალაქში ყველა ასაკის ადამიანის ჯანსაღი ცხოვრების წესის დამკვიდრებას</t>
  </si>
  <si>
    <t>პროექტის განხორციელება ხელს შეუწყობს ქალაქში ყველა ასაკის ადამიანის ჯანსაღი ცხოვრების წესის დამკვიდრებას, რისთაც ისარგებლებს 5000 ბენეფიციარი</t>
  </si>
  <si>
    <t>13.ქმედითი გარემოსდაცვითი საქმიანობის განხორციელება</t>
  </si>
  <si>
    <t>ლეძაძამეს ადმინისტრაციული ერთეულის ლეკირცხალიეს უბანში გზის რეაბილიტაცია და მილხიდების მოწყობა</t>
  </si>
  <si>
    <t>სანიაღვრე არხებისა და ღელეების კალაპოტის გამაგრება, ტერიტორიების წყლის ნაკადისგან და ღვარცოფებისგან დაცვა</t>
  </si>
  <si>
    <t>აღნიშნული პროექტის განხორციელებით მოეწყობა სანიაღვრე არხები, რითაც ისარგებლებს მუნიციპალიტეტის 150 მცხოვრები</t>
  </si>
  <si>
    <t>ჭყონდიდელის ქუჩიდან ყოფილ გაზის კანტორამდე ჭავჭავაძის ქუჩის რეაბილიტაცია</t>
  </si>
  <si>
    <t>ქალაქში ქუჩების კეთილდღეობა,მოასფალტირება,რის გამოც მკვეთრად გაიზრდება მოსახლეობის კეთილდღეობა. გზებზე გადაადგილება გაადვილდება</t>
  </si>
  <si>
    <t>აღნიშნული პროექტის განხორციელება ხელს შეუწყობს ქალაქის ქუჩების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–250 მცხოვრები.</t>
  </si>
  <si>
    <t>ფოცხოს ადმინისტრაციული ერთეულის სოფ. I მოხაშში ხიდ-ბოგირის მოწყობა</t>
  </si>
  <si>
    <t>აღნიშნული პროექტის განხორციელებით მოეწყობა სანიაღვრე არხები, რითაც ისარგებლებს მუნიციპალიტეტის 170 მცხოვრები</t>
  </si>
  <si>
    <t>ჩხეტიას ქუჩის I ჩიხის ზედა მონაკვეთის რეაბილიტაცია</t>
  </si>
  <si>
    <t>აღნიშნული პროექტის განხორციელება ხელს შეუწყობს ქალაქის ქუჩების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–120 მცხოვრები.</t>
  </si>
  <si>
    <t>საკალანდარიშვილოს სასაფლაოზე საყრდენი კედლისა და გზის რეაბილიტაცია</t>
  </si>
  <si>
    <t>აღნიშნული პროექტის განხორციელება ხელს შეუწყობს ქალაქის ქუჩების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–1500 მცხოვრები.</t>
  </si>
  <si>
    <t>ს. შამათავას ქუჩის ბოლოში სანიაღვრე არხის რეაბილიტაცია</t>
  </si>
  <si>
    <t>აღნიშნული პროექტის განხორციელებით მოეწყობა სანიაღვრე არხები, რითაც ისარგებლებს მუნიციპალიტეტის 3000 მცხოვრები</t>
  </si>
  <si>
    <t>რუსთაველის ქუჩიდან რკინიგზის მიმართულებით ღელე ფიცუს ჯებირებისა და ფსკერის რეაბილიტაცია</t>
  </si>
  <si>
    <t>აღნიშნული პროექტის განხორციელებით მოეწყობა სანიაღვრე არხები, რითაც ისარგებლებს მუნიციპალიტეტის 2000 მცხოვრები</t>
  </si>
  <si>
    <t>ქ. სენაკი,მშვიდობის ქუჩაზე ნატოჩაოს უბანში კიუვეტისა და ღელეს ჯებირების  რეაბილიტაცია</t>
  </si>
  <si>
    <t>მენჯის ადმინისტრაციული ერთეულის სოფ. პერტულსა და ეკის ადმინისტრაციული ერთეულის საცხვიტაოს უბნებში  ხიდ-ბოგირების რეაბილიტაცია</t>
  </si>
  <si>
    <t>აღნიშნული პროექტის განხორციელებით მოეწყობა სანიაღვრე არხები, რითაც ისარგებლებს მუნიციპალიტეტის 130 მცხოვრები</t>
  </si>
  <si>
    <t>ა.ყაზბეგის ქუჩის რეაბილიტაცია,  თეფანიას ქუჩის ბოლო მონაკვეთის გზის რეაბილიტაცია, ძველი სენაკის ადმინისტრაციულ ერთეულში, სოფელ ძვ.სენაკში გზის რეაბილიტაცია, ნოქალაქევის ადმინისტრაციული ერთეულის სოფ. გახომელაში გზის რეაბილიტაცია და ცხაურის მოწყობა</t>
  </si>
  <si>
    <t>მუნიციპალიეტეტის ტერიტორიაზე არსებული ქუჩების კეთილდღეობა,მოასფალტირება,რის გამოც მკვეთრად გაიზრდება მოსახლეობის კეთილდღეობა. გზებზე გადაადგილება გაადვილდება</t>
  </si>
  <si>
    <t>თეფანიას ქუჩაზე სანიაღვრე არხის მოწყობა, ძველი სენაკის ადმინისტრაციულ ერთეულის საჯაკობიოს უბანში სანიაღვრე არხის საყრდენი კედლის მოწყობა მონოლითური რკინა-ბეტონით, გეგელიას ქუჩაზე სანიაღვრე არხის მოწყობა</t>
  </si>
  <si>
    <t>აღნიშნული პროექტის განხორციელებით მოეწყობა სანიაღვრე არხები, რითაც ისარგებლებს მუნიციპალიტეტის 500 მცხოვრები</t>
  </si>
  <si>
    <t>მშვიდობის ქ. #56 და #58 სახლებს შორის არსებული ღელეს ჯებირების რეაბილიტაცია</t>
  </si>
  <si>
    <t>აღნიშნული პროექტის განხორციელებით მოეწყობა სანიაღვრე არხები, რითაც ისარგებლებს მუნიციპალიტეტის 1500 მცხოვრები</t>
  </si>
  <si>
    <t>რუსთაველის ქუჩის #161-#171 სახლების წინ  ტროტუარისა და სანიაღვრე არხის რეაბილიტაცია, ნინოშვილის ქუჩაზე ტროტუარის მოწყობა </t>
  </si>
  <si>
    <t>ქალაქის ინფრასტრუქტურის გაუმჯობესება,მისი იერ-სახის ამაღლება თანამედროვე დონეზე</t>
  </si>
  <si>
    <t>აღნიშნული პროექტის განხორციელებით მოწესრიგდება ქალაქში არსებული ტროტუარი, რაც ხელს სეუწყობს მოსახლეობის უსაფრთხო გადააგილებას</t>
  </si>
  <si>
    <t>მენჯის ადმინისტრაციული ერთეულისა და თეკლათის ადმინისტრაციული ერთეულის დამაკავშირებელი (რეკა-ბათარია) გზის მოასფალტება ჩიხებით</t>
  </si>
  <si>
    <t>მუნიციპალიეტეტის ტერიტორიაზე არსებული ქუჩების კეთილმოწყობა,მოასფალტირება,რის გამოც მკვეთრად გაიზრდება მოსახლეობის კეთილდღეობა. გზებზე გადაადგილება გაადვილდება</t>
  </si>
  <si>
    <t>თეკლათის ადმინისტრაციულ ერთეულში გოლასკურის უბანში მინი სტადიონის მოწყობა</t>
  </si>
  <si>
    <t>ნოსირის ადმინიტრაციულ ერთეულში,საბესელიოს უბანში გზის რეაბილიტაცია</t>
  </si>
  <si>
    <t>მხარის ინფრასტრუქტურის არარეაბილიტირებული ნაწილის რეაბილიტაცია</t>
  </si>
  <si>
    <t xml:space="preserve">ქალაქის კორპუსებში რკინის კარების მოწყობა </t>
  </si>
  <si>
    <t xml:space="preserve">მუნიციპალიეტეტის ტერიტორიაზე არსებული კორპუსების ინფრასტრუქტურის მოწესრიგება, რის გამოც მკვეთრად გაიზრდება მოსახლეობის კეთილდღეობა. </t>
  </si>
  <si>
    <t>ქალაქის ცენტრალური სტადიონის ტერიტორიაზე მინი სპორტული მოედნის მოწყობა</t>
  </si>
  <si>
    <t>ნოქალაქევის ადმინისტრაციულ ერთეულში, გახომელას უბანში მინი მოედნის მოწყობა</t>
  </si>
  <si>
    <t>მეორე ნოსირის ადმინისტრაციულ ერთეულში, საბარკალაიოში გზის რეაბილიტაცია</t>
  </si>
  <si>
    <t>მშვიდობის ქუჩაზე N4 ბაგა-ბაღის მიმდებარედ მინი სტადიონის მოწყობა</t>
  </si>
  <si>
    <t>ლეძაძამეს ადმინისტრაციულ ერთეულში, ლესაჯაიეს უბანში გზის მოწყობა</t>
  </si>
  <si>
    <t>ნაფეტვარიძის ქუჩის ბოლოში არსებული კორპუსების რეაბილიტაცია და ეზოს კეთილმოწყობა</t>
  </si>
  <si>
    <t>ჟიული შარტავას სახელობის მუზეუმის შენობის სახურავის რეაბილიტაცია და ეზოს კეთილმოწყობა</t>
  </si>
  <si>
    <t>აკ.ელიავასა და კლდიაშვილის ქუჩების კვეთაზე კორპუსის რეაბილიტაცია</t>
  </si>
  <si>
    <t>უშაფათის ადმინისტრაციულ ერთეულში ცემენტო ბეტონის საფარის მოწყობა</t>
  </si>
  <si>
    <t>ფოცხოს ადმინისტრაციულ ერთეულში ცემენტო ბეტონის საფარის მოწყობა</t>
  </si>
  <si>
    <t>ზანა-ეწერის დამაკავშირებელი გზის რეაბილიტაცია</t>
  </si>
  <si>
    <t>გეჯეთის ადმინისტრაციული ერთეულიდან მარტვილის მუნიციპალიტეტის მიმართულებით არსებული გზის რეაბილიტაცია</t>
  </si>
  <si>
    <t>ეკი-უშაფათის დამაკავშირებელი გზის რეაბილიტაცია</t>
  </si>
  <si>
    <t>ქ.სენაკი, სამშობიარო სახლის რეაბილიტაცია</t>
  </si>
  <si>
    <t xml:space="preserve">მუნიციპალიეტეტის ტერიტორიაზე არსებული სამედიცინო ინფრასტრუქტურის მოწესრიგება, რის გამოც მკვეთრად გაიზრდება მოსახლეობის კეთილდღეობა. </t>
  </si>
  <si>
    <t>ნოქალაქევის ადმინისტრაციულ ერთეულში გახომელას უბანში გზის რეაბილიტაცია</t>
  </si>
  <si>
    <t>ეკის ადმინისტრაციულ ერთეულში საჯარო სკოლამდე მისასვლელი გზის, ხორშის ადმინისტრაციულ ერთეულში, სასაფლაოსთან მისასვლელი გზისა და ლეძაძამეს ადმინისტრაციულ ერთეულში, ჯოლევის უბანში ბეტონის საფარის მოწყობა</t>
  </si>
  <si>
    <t>ალ. არჩაიას ქუჩის ჩიხისა და შონიას ქუჩის რეაბილიტაცია</t>
  </si>
  <si>
    <t>აკ.ელიავასა და დავითაიას ქუჩების კვეთასთან ცხაურის მოწყობა, თეკლათის ადმინისტრაციულ ერთეულში, გოლასკურის უბანში ხიდბოგირის მოწყობა, ნოქალაქევის ადმინისტრაციულ ერთეულში, საბავშვო ბაღში ჭაბურღილის მოწყობა, ჭალადიდელის ქუჩაზე  სანიაღვრე არხის მოწყობა, ჯიხას ქუჩაზე სანიაღვრე არხის მოწყობა 30 გრძ.მ-ზე.</t>
  </si>
  <si>
    <t>კოსტავას ქუჩის ასფალტირება</t>
  </si>
  <si>
    <t>ქურდოვანიძის ქუჩის  ასფალტირება</t>
  </si>
  <si>
    <t>წერეთლის ქუჩის (რუსთაველის ქუჩიდან ჭავჭავაძის ქუჩამდე) ასფალტირება</t>
  </si>
  <si>
    <t>ვაჰანიას ქუჩის  ასფალტირება</t>
  </si>
  <si>
    <t>ჯორჯაძის ქუჩის (ცოტნე დადიანის ქუჩიდან რუსთაველის ქუჩამდე) ასფალტირება</t>
  </si>
  <si>
    <t>ბარათაშვილის ქუჩის ასფალტირება</t>
  </si>
  <si>
    <t xml:space="preserve">ნინოშვილის ქუჩის ასფალტირება </t>
  </si>
  <si>
    <t xml:space="preserve">აღმაშენებლის ქუჩის ასფალტირება (რუსთაველის ქუჩიდან მშვიდობის ქუჩამდე) </t>
  </si>
  <si>
    <t xml:space="preserve">ცოტნე დადიანის ქუჩის ასფალტირება </t>
  </si>
  <si>
    <t>რუსთაველის ქუჩის ასფალტირება</t>
  </si>
  <si>
    <t>ჭავჭავაძის ქუჩის (აღმაშენებლის ქუჩიდან წერეთლის ქუჩამდე) ასფალტირება</t>
  </si>
  <si>
    <t>ძვ.სენაკი ადმინისტრაციულ ერთეულში ე.წ ,,მეგობრობის'' ქუჩის რეაბილიტაცია</t>
  </si>
  <si>
    <t>ჯიხას ქუჩის ბოლოში, სასაფლაომდე მისასვლელი გზის რეაბილიტაცია</t>
  </si>
  <si>
    <t>მენჯის ადმინისტრაციულ ერთეულში, სკურიას უბანში გზის რეაბილიტაცია</t>
  </si>
  <si>
    <t>ძველი სენაკის ადმინისტრაციულ ერთეულში, საჯაკობიოს უბანში გზის რეაბილიტაცია</t>
  </si>
  <si>
    <t xml:space="preserve">ზემო-ფოცხო ალერტის დამაკავშირებელი გზის რეაბილიტაცია </t>
  </si>
  <si>
    <t>ლეძაძამეს ადმინისტრაციულ ერთეულში, სოფელ კვაუთში გზის რეაბილიტაცია</t>
  </si>
  <si>
    <t>ქ.სენაკი, სტალინის ქუჩის მეორე შესახვევის ასფალტირება</t>
  </si>
  <si>
    <t>ძველი სენაკის ადმინისტრაციულ ერთეულში, ჭალეს უბანში გზის რეაბილიტაცია</t>
  </si>
  <si>
    <t xml:space="preserve">თბილისის ქუჩის რეაბილიტაცია (სანკტ პეტერბურგის ქუჩიდან ზ. გამსახურდიას ქუჩამდე) </t>
  </si>
  <si>
    <t>ვაჟა-ფშაველას ქუჩის რეაბილიტაცია</t>
  </si>
  <si>
    <t>კ. გრიგოლიას ქუჩის რეაბილიტაცია</t>
  </si>
  <si>
    <t xml:space="preserve">სანკტ პეტერბურგის ქუჩის რეაბილიტაცია(ჟ. შარტავას ქუჩიდან თბილისის ქუჩამდე) </t>
  </si>
  <si>
    <t>ჯავახიშვილის ქუჩის რეაბილიტაცია</t>
  </si>
  <si>
    <t>მედეას ქუჩის რეაბილიტაცია და ეკის ადმიმინისტრაციულ ერთეულში საკუჭაოს უბანში გზის რეაბილიტაცია</t>
  </si>
  <si>
    <t>მაჩაბლის ქუჩის რეაბილიტაცია</t>
  </si>
  <si>
    <t>გოლასკური-ზემო ჭალადიდის დამაკავშირებელი გზის რეაბილიტაცია</t>
  </si>
  <si>
    <t>ქ.სენაკი, სიმონ ჯანაშიას ქუჩაზე არსებული სასაფლაოს შიდა გზის რეაბილიტაცია</t>
  </si>
  <si>
    <t>მენჯის ადმინისტრაციულ ერთეულში, საწულეისკიროს უბანში გზის რეაბილიტაცია</t>
  </si>
  <si>
    <t xml:space="preserve">ეკის ადმინისტრაციულ ერთეულში, ცენტრალური გზის რეაბილიტაცია </t>
  </si>
  <si>
    <t>ქ.სენაკი, აკაკი ელიავას ქუჩის რეაბილიტაცია</t>
  </si>
  <si>
    <t>ქ.სენაკი, გივი ღვინჯილიას ქუჩის რეაბილიტაცია</t>
  </si>
  <si>
    <t>ლეძაძამეს ადმინისტრაციულ ერთეულში, ლეგოგიეს უბანში გზის რეაბილიტაცია</t>
  </si>
  <si>
    <t>ძვ.სენაკის ადმინისტრაციულ ერთეულში, სოფელ საჩიქობაოში გზის რეაბილიტაცია</t>
  </si>
  <si>
    <t>ძვ.სენაკის ადმინისტრაციულ ერთეულში, პატარა შხეფის უბანში გზის რეაბილიტაცია</t>
  </si>
  <si>
    <t>უშაფათის ადმინისტრაციულ ერთეულში, ლეგოგინეს უბანში გზის რეაბილიტაცია</t>
  </si>
  <si>
    <t>უშაფათის ადმინისტრაციულ ერთეულში, ლეხაბურძანიეს უბანში გზის რეაბილიტაცია</t>
  </si>
  <si>
    <t>უშაფათის ადმინისტრაციულ ერთეულში, ლეკორშიეს უბანში გზის რეაბილიტაცია</t>
  </si>
  <si>
    <t>უშაფათის ადმინისტრაციულ ერთეულში, ლეკოკაიეს უბანში გზის რეაბილიტაცია</t>
  </si>
  <si>
    <t>უშაფათის ადმინისტრაციულ ერთეულში, ლეგაბელიეს უბანში გზის რეაბილიტაცია</t>
  </si>
  <si>
    <t>ხორშის ადმინისტრაციულ ერთეულში, სკოლიდან მეურნეობისკენ მიმავალი გზის რეაბილიტაცია</t>
  </si>
  <si>
    <t>მეორე ნოსირის ადმინისტრაციულ ერთეულში, ჭუბაბრიების,მილორავების უბნებში გზის რეაბილიტაცია</t>
  </si>
  <si>
    <t>ლეძაძამეს ადმინისტრაციულ ერთეულში, სოფელ ბეთლემში ეკლესიამდე მისასვლელი გზის რეაბილიტაცია</t>
  </si>
  <si>
    <t>გეჯეთის ადმინისტრაციულ ერთეულში, საკუპრეიშვილოს უბანში გზის რეაბილიტაცია</t>
  </si>
  <si>
    <t>გეჯეთის ადმინისტრაციულ ერთეულში, სათურქიოს უბანში გზის რეაბილიტაცია</t>
  </si>
  <si>
    <t>ზანის ადმინისტრაციულ ერთეულში, ეწერის უბანში გზის რეაბილიტაცია</t>
  </si>
  <si>
    <t>ზანის ადმინისტრაციულ ერთეულში, საესებუოს უბანში გზის რეაბილიტაცია</t>
  </si>
  <si>
    <t>ნოქალაქევის ადმინისტრაციულ ერთეულში, ლებაღათურიეს უბანში სასაფლაომდე მისასვლელი გზის რეაბილიტაცია</t>
  </si>
  <si>
    <t>ნოსირის ამდინისტრაციულ ერთეულში, სასოლომონიოს უბანში გზის რეაბილიტაცია</t>
  </si>
  <si>
    <t>ზემო ჭალადიდის ადმინისტრაციულ ერთეულში გზის რეაბილიტაცია (ცენტრიდან საგვიჩიოს მიმართულებით)</t>
  </si>
  <si>
    <t>მენჯის ადმინისტრაციული ერთეულში, სოფელ ბათარიაში მე-4 ქუჩის რეაბილიტაცია</t>
  </si>
  <si>
    <t>ფოცხოს ადმინისტრაციულ ერთეულში, ლედემურიეს უბანში გზის რეაბილიტაცია</t>
  </si>
  <si>
    <t>ფოცხოს ადმინისტრაციული ერთეულსა და უშაფათის ადმინისტრაციული ერთეულის დამაკავშირებელი გზის რეაბილიტაცია</t>
  </si>
  <si>
    <t>ხორშის ადმინისტრაციულ ერთეულში ციზეთი-ბიას დამაკავშირებელი გზის რეაბილიტაცია</t>
  </si>
  <si>
    <t>გეჯეთის ადმინისტრაციულ ერთეულში, საჩემიოს უბანში გზის რეაბილიტაცია</t>
  </si>
  <si>
    <t>მენჯის ადმინისტრაციულ ერთეულში, პერტულის უბანში გზის რეაბილიტაცია</t>
  </si>
  <si>
    <t xml:space="preserve">ნოსირის ადმინისტრაციულ ერთეულში სასირიოს უბნის გზის რეაბილიტაცია </t>
  </si>
  <si>
    <t>რეგიონში განსახორციელებელი პროექტების ფონდის (რგპფ) პროექტები 2025- 2026 წელი</t>
  </si>
  <si>
    <t>მენჯის ადმინისტრაციულ ერთეულში, სახარბედიოში მე-3 ქუჩისა და  შესახვევების რეაბილიტაცია</t>
  </si>
  <si>
    <t>ძველი სენაკის ადმინისტრაციულ ერთეულში, საარახამიოს უბანში გზის რეაბილიტაცია ( მე-5 ქუჩა)</t>
  </si>
  <si>
    <t>ძველი სენაკის ადმინისტრაციულ ერთეულში, სოფელ სორტაში, ჩილაჩავების უბანში გზის რეაბილიტაცია ( მე-3 ქუჩა; 1 ქუჩის 1 ჩიხი)</t>
  </si>
  <si>
    <t xml:space="preserve">მენჯის ადმინისტრაციულ ერთეულში, სოფელ ბათარიაში მე-6,  მე-7, მე-8 და მე-9 ქუჩების რეაბილიტაცია </t>
  </si>
  <si>
    <t xml:space="preserve">გეჯეთის ადმინისტრაციულ ერთეულში, საჯღამაიოს უბანში გზის რეაბილიტაცია </t>
  </si>
  <si>
    <t xml:space="preserve">მენჯის ადმინისტრაციულ ერთეულში, სოფელ სახარბედიოში I ქუჩის I შესახვევის რეაბილიტაცია </t>
  </si>
  <si>
    <t xml:space="preserve">ქ.სენაკი, ლადო ასათიანის ქუჩის რეაბილიტაცია </t>
  </si>
  <si>
    <t>ახალისოფლის ადმინისტრაციულ ერთეულში, სოფელ ისულაში სპორტული მოედნის მოწყობა</t>
  </si>
  <si>
    <t>თეკლათის ადმინისტრაციულ ერთეულში, ტყირის უბანში სპორტული მოედნის მოწყობა</t>
  </si>
  <si>
    <t>თეკლათის ადმინისტრაციულ ერთეულში, გოლასკურის უბანში სპორტული მოედნის მოწყობა</t>
  </si>
  <si>
    <t>თეკლათის ადმინისტრაციულ ერთეულში, საგვარამიოს უბანში სპორტული მოედნის მოწყობა</t>
  </si>
  <si>
    <t>ნოსირის ადმინისტრაციულ ერთეულში, საოდიშარიოს უბანში სპორტული მოედნის მოწყობა</t>
  </si>
  <si>
    <t>ძველი სენაკის ადმინისტრაციულ ერთეულში, სოფელ კოტიანეთში სპორტული მოედნის რეაბილიტაცია</t>
  </si>
  <si>
    <t>ქ.სენაკი, დედის ქუჩაზე ტრენაჟორის მოწყობა</t>
  </si>
  <si>
    <t>ქ.სენაკი, დედის ქუჩაზე სპორტული მოედნის მოწყობა</t>
  </si>
  <si>
    <t>ქ.სენაკი, დავით აღმაშენებლის  ქუჩაზე სპორტული მოედნის მოწყობა</t>
  </si>
  <si>
    <t>ქ.სენაკი, მიშა ღვინჯილიას ქუჩა N3ა-ში სპორტული მოედნის მოწყობა</t>
  </si>
  <si>
    <t>ნოსირის ადმინისტრაციული ერთეული, სოფელ საკილასონიოში გზის რეაბილიტაცია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</si>
  <si>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–700 მცხოვრები.</t>
  </si>
  <si>
    <t>მეორე ნოსირის ადმინისტრაციული ერთეული, საგუდაოს უბანში გზის რეაბილიტაცია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</si>
  <si>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–450 მცხოვრები.</t>
  </si>
  <si>
    <t>მეორე ნოსირის ადმინისტრაციული ერთეული, კუპრეიშვილების უბანში გზის მოწყობა</t>
  </si>
  <si>
    <t xml:space="preserve">ძველი სენაკის ადმინისტრაციული ერთეული,  სოფელი ძვ. სენაკი, მე-2 ქუჩის I ჩიხის  რეაბილიტაცია </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</si>
  <si>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–200 მცხოვრები.</t>
  </si>
  <si>
    <t>ლეძაძამეს ადმინისტრაციული ერთეული, ლეჯოჯუეს უბანში გზის რეაბილიტაცია</t>
  </si>
  <si>
    <t>ლეძაძამეს  ადმინისტრაიცული ერთეული, სოფელ ბეთლემში I ქუჩის III ჩიხის რეაბილიტაცია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</si>
  <si>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–400 მცხოვრები.</t>
  </si>
  <si>
    <t>ლეძაძამეს ადმინისტრაციული ერთეული, ცენტრიდან ხიდამდე გზის მონაკვეთის რეაბილიტაცია</t>
  </si>
  <si>
    <t>ეკი-უშაფათის დამაკავშირებელი გზის რეაბილიტაცია (მეორე ეტაპი)</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</si>
  <si>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–1000 მცხოვრები.</t>
  </si>
  <si>
    <t>ზანის ადმინისტრაციული ერთეული, საშურღაიოს უბანში გზის რეაბილიტაცია</t>
  </si>
  <si>
    <t>ზანის ადმინისტრაიცული ერთეული, სოფელ ზანაში  მე-7ქუჩის II ჩიხის რეაბილიტაცია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</si>
  <si>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–600 მცხოვრები.</t>
  </si>
  <si>
    <t>თეკლათის ადმინისტრაციული ერთეული, სოფელი ტყირის გზის რეაბილიტაცია</t>
  </si>
  <si>
    <t>ქ.სენაკი, გივი ღვინჯილიას და მაჩაბლის ქუჩის I შესახვევის რეაბილიტაცია</t>
  </si>
  <si>
    <t>ქ.სენაკი, საკალანდარიშვილოს სასაფლაოს გზის ზედა მონაკვეთის რეაბილიტაცია</t>
  </si>
  <si>
    <t>ჭყონდიდელის ქუჩის რეაბილიტაცია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</si>
  <si>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–5000 მცხოვრები.</t>
  </si>
  <si>
    <t>თაყაიშვილისა და აგარაკის  ქუჩების ზედა მონაკვეთის გზის რეაბილიტაცია</t>
  </si>
  <si>
    <t>ზვიად გამსახურდიას ქუჩის რეაბილიტაცია</t>
  </si>
  <si>
    <t xml:space="preserve">ნოსირის ამდინისტრაციული ერთეული, სოფელ საოდიშარიოში გზის რეაბილიტაცია </t>
  </si>
  <si>
    <t xml:space="preserve">ნოსირი ადმინისტრაციული ერთეული, სოფელ შუა ნოსირში გზის რეაბილიტაცია </t>
  </si>
  <si>
    <t>ძველი სენაკის ადმინისტრაციული ერთეული,  სოფ. ძვ. სენაკში მე-3 ქუჩის I და II შესახვევების  რეაბილიტაცია (სადავითაიოს უბანი)</t>
  </si>
  <si>
    <t xml:space="preserve">ძველი სენაკის ადმინისტრაციული ერთეული, სოფელ კოტიანეთში მე-2 ქუჩის რეაბილიტაცია </t>
  </si>
  <si>
    <t xml:space="preserve">ძველი სენაკის ადმინისტრაციული ერთეული მე-18 ქუჩის რეაბილიტაცია </t>
  </si>
  <si>
    <t>ძველი სენაკის ადმინისტრაციული ერთეული, სოფ. ძვ. სენაკში მე-5 ქუჩის  I ჩიხის და I შესახვევის რეაბილიტაცია (სადავითაიოს უბანი)</t>
  </si>
  <si>
    <t>ფოცხოს ადმინისტრაციული ერთეული, სოფელ მოხაშის 23-ე ქუჩის  I ჩიხის რეაბილიტაცია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</si>
  <si>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–350 მცხოვრები.</t>
  </si>
  <si>
    <t xml:space="preserve">ფოცხოს ადმინისტრაციული ერთეული, სოფელ მოხაშის 25-ე ქუჩის რეაბილიტაცია </t>
  </si>
  <si>
    <t xml:space="preserve">ფოცხოს ადმინისტრაციული ერთეული, სოფელ მოხაშის მე-19,  მეორე მოხაშის მე-2, მე-20,  და მე-20 ქუჩის I შესახვევის რეაბილიტაცია </t>
  </si>
  <si>
    <t>ზანის ადმინისტრაციული ერთეული, სატყებუჩაო და სააფაქიოს გზის რეაბილიტაცია</t>
  </si>
  <si>
    <t xml:space="preserve">მენჯის  ადმინისტრაციული  ერთეული, სოფელ სახარბედიოში IV ქუჩის რეაბილიტაცია </t>
  </si>
  <si>
    <t xml:space="preserve">მენჯის  ადმინისტრაციული  ერთეული, სოფელ სახარბედიოში IV ქუჩის და სოფელ სკურიში I ქუჩის რეაბილიტაცია </t>
  </si>
  <si>
    <t>ნოქალაქევის ადმინისტრაციული ერთეული, სოფელ გახომელაში I ქუჩის  II შესახვევის რეაბილიტაცია</t>
  </si>
  <si>
    <t xml:space="preserve">ნოქალაქევის ადმინისტრაციული ერთეული, სოფელ გახომელაში IV ქუჩის რეაბილიტაცია </t>
  </si>
  <si>
    <t>ნოქალაქევის ადმინისტრაციული ერთეული, სოფელ გახომელაში I ქუჩის  II ჩიხის რეაბილიტაცია</t>
  </si>
  <si>
    <t>ნოქალაქევის ადმინისტრაციული ერთეული, სოფელ ჯიხაში IV ქუჩის  და I შესახვევის რეაბილიტაცია</t>
  </si>
  <si>
    <t>ნოქალაქევის ადმინისტრაციული ერთეული, სოფელ გახომელაში მე-8 ქუჩის  II ჩიხის რეაბილიტაცია</t>
  </si>
  <si>
    <t>ახალისოფლის ადმინისტრაციულ ერთეულში ცენტრამდე გზის რეაბილიტაცია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</si>
  <si>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–1500 მცხოვრები.</t>
  </si>
  <si>
    <t>ლეძაძამეს ადმინისტრაციული ერთეული, ლეკირცხალიეს უბანში ჩაქცეული გზის მონაკვეთის რეაბილიტაცია</t>
  </si>
  <si>
    <t>ქ. სენაკი, სტალინის ქუჩის I ჩიხის რეაბილიტაცია</t>
  </si>
  <si>
    <t>ს. ჩიქოვანისა და ნ. ვაჩნაძის დამაკავშირებელი გზის რეაბილიტაცია</t>
  </si>
  <si>
    <t>დ. ლოლუას I ჩიხისა და ზუგდიდის ქუჩის დამაკავშირებელი მონაკვეთის საფეხმავლო ბილიკის რეაბილიტაცია</t>
  </si>
  <si>
    <t>დ. კლდიაშვილის ქუჩის I ჩიხის და არსენას ქუჩის მონაკვეთის რეაბილიტაცია</t>
  </si>
  <si>
    <t>ჭავჭავაძის ქუჩის რეაბილიტაცია (წერეთლის ქუჩიდან ჭყონდიდელის ქუჩამდე)</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</si>
  <si>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–8000 მცხოვრები.</t>
  </si>
  <si>
    <t>წმინდა ნინოს ქუჩის ზედა მონაკვეთის რეაბილიტაცია</t>
  </si>
  <si>
    <t>ქ.სენაკი, ნატოჩაოს უბანში სანიაღვრე არხის რეაბილიტაცია (მეორე ეტაპი)</t>
  </si>
  <si>
    <t>აღნიშნული პროექტის განხორციელებით მოეწყობა სანიაღვრე არხები, რითაც ისარგებლებს მუნიციპალიტეტის 600 მცხოვრები</t>
  </si>
  <si>
    <t>ნაფეტვარიძის ქუჩაზე სანიაღვრე არხის რეაბილიტაცია</t>
  </si>
  <si>
    <t>აღნიშნული პროექტის განხორციელებით მოეწყობა სანიაღვრე არხები, რითაც ისარგებლებს მუნიციპალიტეტის 700 მცხოვრები</t>
  </si>
  <si>
    <t>ჭავჭავაძის ქუჩა N123, მრავალბინიანი საცხოვრებელი სახლის ფასადის რეაბილიტაცია</t>
  </si>
  <si>
    <t xml:space="preserve">მოსახლეობის სოციალური დონის ამაღლება </t>
  </si>
  <si>
    <t>აღნიშნული პროექტის განხორციელება ხელს შეუწყობს მრავალბინიანი საცხოვრებელი სახლების გარე იერ-სახის და საყოფაცხოვრებო პირობების გაუმჯობესებას. ამ პროექტით ისარგებლებს მუნიციპალიტეტის მთლიანი მოსახლეობა –300 მცხოვრები.</t>
  </si>
  <si>
    <t>რუსთაველის ქუჩა N227-229, შენობის ფასადის რეაბილიტაცია</t>
  </si>
  <si>
    <t>აღნიშნული პროექტის განხორციელება ხელს შეუწყობს მრავალბინიანი საცხოვრებელი სახლების გარე იერ-სახის და საყოფაცხოვრებო პირობების გაუმჯობესებას. ამ პროექტით ისარგებლებს მუნიციპალიტეტის მთლიანი მოსახლეობა –200 მცხოვრები.</t>
  </si>
  <si>
    <t>წმინდა ნინოს ქ.N1, მრავალბინიანი საცხოვრებელი სახლის ფასადის რეაბილიტაცია</t>
  </si>
  <si>
    <r>
      <t>ა(ა).ი.პ. „სენაკის მუნიციპალიტეტი,</t>
    </r>
    <r>
      <rPr>
        <sz val="11"/>
        <color rgb="FF000000"/>
        <rFont val="Sylfaen"/>
        <family val="1"/>
      </rPr>
      <t xml:space="preserve"> </t>
    </r>
    <r>
      <rPr>
        <sz val="12"/>
        <color theme="1"/>
        <rFont val="Sylfaen"/>
        <family val="1"/>
      </rPr>
      <t xml:space="preserve">სასპორტო გაერთიანების შენობის წინ ტერიტორიის კეთილმოწყობა </t>
    </r>
  </si>
  <si>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რეაბილიტაციას,ინფრასტრუქტურის მოწესრიგებას. ამ პროექტით ისარგებლებს მუნიციპალიტეტის მთლიანი მოსახლეობა –800 მცხოვრები.</t>
  </si>
  <si>
    <t>ქ. სენაკი, ნიზან ცერცვაძის ქუჩის რეაბილიტაცია</t>
  </si>
  <si>
    <t>აღნიშნული პროექტის განხორციელება ხელს შეუწყობს ადმინისტრაციულ ერთეულებში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–2000 მცხოვრები.</t>
  </si>
  <si>
    <t xml:space="preserve">მენჯის ადმინისტრაციული ერთეული, სოფელ საწულეისკირიოში  მინი მოედნის მოწყობა </t>
  </si>
  <si>
    <t>აღნიშნული პროექტის განხორციელება ხელს შეუწყობს სპორტული ინფრასტრუქტურის მოწესრიგებას, სპორტული სექციების ზრდას და განვითარებას. ამ პროექტით ისარგებლებს მუნიციპალიტეტის მთლიანი მოსახლეობა –250 მცხოვრები.</t>
  </si>
  <si>
    <t>ფოცხოს ადმინისტრაციული ერთეული, სოფელ  მოხაშში (ლეჭეს უბანი) გზის რეაბილიტაცია</t>
  </si>
  <si>
    <t>ძველი სენაკის ადინისტრაციული ერთეული, სოფელი ზემო სორტა,  საბჟალაოს უბანში გზის რეაბილიტაცია</t>
  </si>
  <si>
    <t>ეკის ადმინისტრაციული ერთეული,  სოფელ საცხვიტაოში, ხიდამდე მისასვლელი გზის რეაბილიტაცია</t>
  </si>
  <si>
    <t xml:space="preserve">2026-2027წწ   </t>
  </si>
  <si>
    <t>ქ.სენაკი, ჭავჭავაძის ქუჩა N74-ში არსებული 2 სართულიანი კორპუსის სრული რეაბილიტაცია</t>
  </si>
  <si>
    <t>მოსახლეობისთვის კომფორტული და უსაფრთხო საცხოვრებელი პირობები</t>
  </si>
  <si>
    <t>აღნიშნული პროექტის განხორციელება ხელს შეუწყობს მრავალბინიანი საცხოვრებელი სახლების გარე იერ-სახის და საყოფაცხოვრებო პირობების გაუმჯობესებას. ამ პროექტით ისარგებლებს მუნიციპალიტეტის მთლიანი მოსახლეობა –10 000 მცხოვრები.</t>
  </si>
  <si>
    <t>ქ.სენაკი, ჭავჭავაძის ქუჩა N91-ში არსებული 4 სართულიანი კორპუსის სრული რეაბილიტაცია</t>
  </si>
  <si>
    <t>ქ.სენაკი, რუსთაველის ქუჩა N239-ში არსებული კორპუსის სრული რეაბილიტაცია</t>
  </si>
  <si>
    <t>ქ.სენაკი, რუსთაველის ქუჩა N241-ში არსებული კორპუსის სრული რეაბილიტაცია</t>
  </si>
  <si>
    <t>ქ.სენაკი, მიშა ღვინჯილიას ქ.10, კორპუსის სახურავის რეაბილიტაცია</t>
  </si>
  <si>
    <t>აღნიშნული პროექტის განხორციელება ხელს შეუწყობს მრავალბინიანი საცხოვრებელი სახლების გარე იერ-სახის და საყოფაცხოვრებო პირობების გაუმჯობესებას. ამ პროექტით ისარგებლებს მუნიციპალიტეტის მთლიანი მოსახლეობა –250 მცხოვრები.</t>
  </si>
  <si>
    <t>ქ.სენაკი, მიშა ღვინჯილიას ქ.14, კორპუსის სახურავის რეაბილიტაცია</t>
  </si>
  <si>
    <t>ქ.სენაკი, მიშა ღვინჯილიას ქ.22, კორპუსის სახურავის რეაბილიტაცია</t>
  </si>
  <si>
    <t>ქ.სენაკი, მიშა ღვინჯილიას ქ.16, კორპუსის სახურავის რეაბილიტაცია</t>
  </si>
  <si>
    <t>ქ.სენაკი, ნატო ვაჩნაძეს ქ.3, კორპუსის სახურავის რეაბილიტაცია</t>
  </si>
  <si>
    <t>აღნიშნული პროექტის განხორციელება ხელს შეუწყობს მრავალბინიანი საცხოვრებელი სახლების გარე იერ-სახის და საყოფაცხოვრებო პირობების გაუმჯობესებას. ამ პროექტით ისარგებლებს მუნიციპალიტეტის მთლიანი მოსახლეობა –150 მცხოვრები.</t>
  </si>
  <si>
    <t>ქ.სენაკი, ნატო ვაჩნაძეს ქ.2, კორპუსის სახურავის რეაბილიტაცია</t>
  </si>
  <si>
    <t>ქ.სენაკი, ნატო ვაჩნაძეს ქ.4, კორპუსის სახურავის რეაბილიტაცია</t>
  </si>
  <si>
    <t>ქ.სენაკი ჯიხას ქუჩაზე, საბავშვო ბაღის მიმდებარედ სანიაღვრე არხის მოწყობა, ქ.სენაკი, დ.აღმაშენებლის და დ.აღმაშენებლის პირველი ჩიხის კვეთაზე არსებული სანიაღვრე არხის რეაბილიტცია,  ქ.სენაკი, გ.ბრწყინვალის ქუჩაზე ოჯახებს შორის გამავალი სანიაღვრე არხის რეაბილიტაცია, ქ.სენაკი, ი.ჭავჭავაძის ქუჩაზე სანიაღვრე არხის რეაბილიტაცია, ძველი სენაკის ადმინისტრაციული ერთეული, საარახამიოს უბანში სანიაღვრე არხის მოწყობა</t>
  </si>
  <si>
    <t>აღნიშნული პროექტის განხორციელებით მოეწყობა სანიაღვრე არხები, რითაც ისარგებლებს მუნიციპალიტეტის 250 მცხოვრები</t>
  </si>
  <si>
    <t>ეკის ადმინისტრაციულ ერთეულში  საპაჭკორიოს უბანში გზის რეაბილიტაცია</t>
  </si>
  <si>
    <t>აღნიშნული პროექტის განხორციელება ხელს შეუწყობს გზების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–250 მცხოვრები.</t>
  </si>
  <si>
    <t>ქ. სენაკი, ფოთის ქუჩის რეაბილიტაცია</t>
  </si>
  <si>
    <t>აღნიშნული პროექტის განხორციელება ხელს შეუწყობს გზების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–750 მცხოვრები.</t>
  </si>
  <si>
    <t>ქ. სენაკი, კეცხოველის ქუჩის რეაბილიტაცია</t>
  </si>
  <si>
    <t xml:space="preserve">ქ. სენაკი, კ. გამსახურდიას ქუჩის I ჩიხის რეაბილიტაცია </t>
  </si>
  <si>
    <t>აღნიშნული პროექტის განხორციელება ხელს შეუწყობს გზების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–500 მცხოვრები.</t>
  </si>
  <si>
    <t>ქ. სენაკი, ფიროსმანის ქუჩის ბოლო მონაკვეთისა და  სანიაღვრე არხის რეაბილიტაცია</t>
  </si>
  <si>
    <t>აღნიშნული პროექტის განხორციელება ხელს შეუწყობს გზების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–650 მცხოვრები.</t>
  </si>
  <si>
    <t>ზანის ამინისტრაციული ერთეულის სოფელ ზანაში  I ქუჩის  II შესახვევის რეაბილიტაცია</t>
  </si>
  <si>
    <t>მენჯის ადმინისტრაციული ერთეული, სოფელ სახარბედიოში  მე-3 ქუჩის რეაბილიტაცია</t>
  </si>
  <si>
    <t xml:space="preserve">მენჯის ადმინისტრაციული ერთეული,  სოფელ ბათარიაში მე-4 ქუჩის რეაბილიტაცია </t>
  </si>
  <si>
    <t>ძველი სენაკის ადმინისტრაციული ერთეული, სოფელ ზემო სორტაში, მე-5 ქუჩის რეაბილიტაცია</t>
  </si>
  <si>
    <t>ძველი სენაკის ადმინისტრაციული ერთეული, სოფელ ძველი სენაკში, საარჩაიოს უბანში მე-9 ქუჩის რეაბილიტაცია</t>
  </si>
  <si>
    <t>აღნიშნული პროექტის განხორციელება ხელს შეუწყობს გზების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–200 მცხოვრები.</t>
  </si>
  <si>
    <t>ძველი სენაკის ადმინისტრაციული ერთეული, სოფელი კოტიანეთი,წმ. გიორგის ტაძრამდე მისასვლელი გზის რეაბილიტაცია</t>
  </si>
  <si>
    <t>აღნიშნული პროექტის განხორციელება ხელს შეუწყობს გზების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–300 მცხოვრები.</t>
  </si>
  <si>
    <t>ლეძაძამის ადმინისტრაციული ერთეული, სოფელი კვაუთი, ეკლესიამდე მისასვლელი გზის რეაბილიტაცია</t>
  </si>
  <si>
    <t>ფოცხოს ადმინისტრაციული ერთეული, სოფელი ფოცხოში ლესანაიე, ლემირცხულე და ლემამულიეს უბნებში გზების რეაბილიტაცია</t>
  </si>
  <si>
    <t>აღნიშნული პროექტის განხორციელება ხელს შეუწყობს გზების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–800 მცხოვრები.</t>
  </si>
  <si>
    <t>ზანის ადმინისტრაციული ერთეულში, საკვაშილაოს უბნის გზის რეაბილიტაცია</t>
  </si>
  <si>
    <t>ძველი სენაკის ადმინისტრაციული ერთეულის  სოფელ სორტაში, პოლიგონამდე მისისვლელი გზის რეაბილიტაცია</t>
  </si>
  <si>
    <t>ძველი სენაკის ადმინისტრაციული ერთეულის სოფელ  საჩიქობაოში სამხედრო გზის რეაბილიტაცია</t>
  </si>
  <si>
    <t>აღნიშნული პროექტის განხორციელება ხელს შეუწყობს გზების დაზიანებული ნაწილის რეაბილიტაციას,საგზაო ინფრასტრუქტურის მოწესრიგებას,ავტოსატრანსპორტო საშუალებების უსაფრთხო გადაადგილებას. ამ პროექტით ისარგებლებს მუნიციპალიტეტის მთლიანი მოსახლეობა –700 მცხოვრები.</t>
  </si>
  <si>
    <t>ქ.სენაკი, წმინდა ნინოს ქუჩის რეაბილიტაცია, ქ.სენაკი, საზოგადოებრივი ჯანდაცვის ცენტრის  და სამშობიარო სახლის მიმდიბარედ პარკინგის მოწყობა</t>
  </si>
  <si>
    <t>ქ.სენაკი, წერეთლის ქუჩის რეაბილიტაცია (ცოტნე დადიანის ქუჩიდან რუსთაველის ქუჩამდე)</t>
  </si>
  <si>
    <t>ქ.სენაკი, ჭავჭავაძის ქუჩის რეაბილიტაცია (აღმაშენებლის ქუჩიდან ბოლომდე)</t>
  </si>
  <si>
    <t>ეკის ადმინისტრაციულ ერთეული,  სახუნჯუოს უბანში გზის რეაბილიტაცია</t>
  </si>
  <si>
    <t>ახალსოფლის ადმინისტრაციული ერთეული,  კონსტანტინე გამსახურდიას ქუჩის რეაბილიტაცია</t>
  </si>
  <si>
    <t>2.1 რეგიონში კულტურული და სპორტული ინფრასტრუქტურის რეაბილიტაცია და განვითარება</t>
  </si>
  <si>
    <t>ქ.სენაკი,რუსთაველის N237-ში არსებული მინი სპორტული მოედნის რეაბილიტაცია</t>
  </si>
  <si>
    <t xml:space="preserve">სპორტით დაინტერესებული ახალგაზრდების და მოსახლეობის კმაყოფილების დონე; შექმნილი თანამედროვე სპორტული სივრცე; სპორტული სექციების მრავალფეროვნება; განვითარების შესაძლებლობა; სპორტულ სექციებში ჩართული ახალგაზრდების ზრდა; განვითარების პირობების შექმნა; </t>
  </si>
  <si>
    <t>ქ.სენაკი, აკ. ელიავას N23-ში არსებული მინი სპორტული მოედნის რეაბილიტაცია</t>
  </si>
  <si>
    <t>ქ.სენაკი, სამხედრო დასახლებაში არსებული მინი სპორტული მოედნის რეაბილიტაცია</t>
  </si>
  <si>
    <t>აღნიშნული პროექტის განხორციელება ხელს შეუწყობს სპორტული ინფრასტრუქტურის მოწესრიგებას, სპორტული სექციების ზრდას და განვითარებას. ამ პროექტით ისარგებლებს მუნიციპალიტეტის მთლიანი მოსახლეობა –200 მცხოვრები.</t>
  </si>
  <si>
    <t>ქ.სენაკი, დ.აღმაშენებლის ქ.N53-ის მიმდებარედ არსებული მინი სპორტული მოედნის რეაბილიტაცია</t>
  </si>
  <si>
    <t xml:space="preserve">ძველი სენაკის ადმინისტრაციული ერთეულის სოფელ  ზემო სორტაში, მინი სპორტული მოედნის მოწყობა </t>
  </si>
  <si>
    <t xml:space="preserve">ახალსოფლის ადმინისტრაციულ ერთეულში მინი სპორტული მოედნის მოწყობა </t>
  </si>
  <si>
    <t>აღნიშნული პროექტის განხორციელება ხელს შეუწყობს სპორტული ინფრასტრუქტურის მოწესრიგებას, სპორტული სექციების ზრდას და განვითარებას. ამ პროექტით ისარგებლებს მუნიციპალიტეტის მთლიანი მოსახლეობა –300 მცხოვრები.</t>
  </si>
  <si>
    <t>ნოსირის ადმინისტრაციულ ერთეულში, სოფელ საოდიშარიოში ტრენაჟორის მოწყობა</t>
  </si>
  <si>
    <t>ქ.სენაკი, ჭყონდიდელის ქუჩაზე არსებულ სკვერში ტრენაჟორის მოწყობა</t>
  </si>
  <si>
    <t xml:space="preserve">ჭალადიდის ადმინისტრაციულ ერთეულში მინი სპორტული მოედნის მოწყობა </t>
  </si>
  <si>
    <t>მენჯის ადმინისტრაციულ ერთეულში, სოფ ბათარიაში მინი სპორტული მოედნის რეაბილიტაცია</t>
  </si>
  <si>
    <t xml:space="preserve">მეორე ნოსირის ადმინისტრაციულ ერთეულში,  მინი სპორტული მოედნის მოწყობა </t>
  </si>
  <si>
    <t>თამარის ქუჩაზე ტრენაჟორის მოწყობა</t>
  </si>
  <si>
    <t>ქ.სენაკი ნ.ცერცვაძე და კარტოზიას ქუჩების კვეთაზე მინი სპორტული მოედნის  მოწყობა</t>
  </si>
  <si>
    <t>აღნიშნული პროექტის განხორციელება ხელს შეუწყობს სპორტული ინფრასტრუქტურის მოწესრიგებას, სპორტული სექციების ზრდას და განვითარებას. ამ პროექტით ისარგებლებს მუნიციპალიტეტის მთლიანი მოსახლეობა –500 მცხოვრები.</t>
  </si>
  <si>
    <t>გეჯეთის ადმინისტრაციულ ერთეულში, საჩემიოს უბანში მინი სპორტული მოედნის მოწყობა</t>
  </si>
  <si>
    <t>ნოქალაქევის ადმინისტრაციულ ერთეულში ჯიხას უბანი მინი სპორტული მოედნის მოწყობა</t>
  </si>
  <si>
    <t>ხორშის ადმინისტრაციულ  ერთეულში, მეურნეობის უბანში მინი სპორტული მოედნის მოწყობა</t>
  </si>
  <si>
    <t>მესამე საჯარო სკოლის მეორე კორპუსის ტერიტორიაზე სპორტული მოედნის რეაბილიტაცია</t>
  </si>
  <si>
    <t>აღნიშნული პროექტის განხორციელება ხელს შეუწყობს სპორტული ინფრასტრუქტურის მოწესრიგებას, სპორტული სექციების ზრდას და განვითარებას. ამ პროექტით ისარგებლებს მუნიციპალიტეტის მთლიანი მოსახლეობა –450 მცხოვრები.</t>
  </si>
  <si>
    <t>2022  წელი</t>
  </si>
  <si>
    <t>2023  წელი</t>
  </si>
  <si>
    <t>2024  წელი</t>
  </si>
  <si>
    <t>2025  წელი</t>
  </si>
  <si>
    <t>2026  წელი</t>
  </si>
  <si>
    <t>2027  წელი</t>
  </si>
  <si>
    <t>რეგიონში განსახორციელებელი პროექტების ფონდის (რგპფ) პროექტები 2022-2025წწ.</t>
  </si>
  <si>
    <t>საბაზისო ინფრასტრუქტურის გაუმჯობესება (მიზანი 2)</t>
  </si>
  <si>
    <t>ამოცანა 2.1 მხარის საგზაო ინფრასტრუქტურის (შიდასახელმწიფოებრივი და აგილობრივი მნიშვნელობის, მათ შორის სასოფლო გზები) არარეაბილიტირებული ნაწილის, მისი პრიორიტეტული გზების რეაბილიტაცია. ცენტრალური ხელისუფლებისა და მუნიციპალიტეტების შესაბამისი საქმიანობის სათანადო კოორდინაცია, რათა მათ განახორციელონ თავიანთ კომპეტენციას მიკუთვნებული გზების რეაბილიტაცია.</t>
  </si>
  <si>
    <t>ჩხოროწყუს მუნიციპალიტეტის სოფ. მუხურში (ქოყოს უბანი) გზის მოწყობა ასფალტო-ბეტონის საფარით</t>
  </si>
  <si>
    <t xml:space="preserve">საგზაო ინფრასტრუქტურისა და მოსახლეობის სოციალურ-ეკონომიური დონის გაუმჯობესება </t>
  </si>
  <si>
    <t>ჩხოროწყუს მუნიციპალ;იტეტი</t>
  </si>
  <si>
    <t>ჩხოროწყუს მუნიციპალიტეტის სოფ. ჭოღაში (ლექობალეს უბანი) გზის მოწყობა ასფალტო-ბეტონის საფარით</t>
  </si>
  <si>
    <t>ჩხოროწყუს მუნიციპალიტეტის ლეწურწუმეში შიდა საუბნო გზის მოწყობა ასფალტო-ბეტონის საფარით</t>
  </si>
  <si>
    <t xml:space="preserve"> ტურიზმის ინდუსტრიის მრავალმხრივი განვითარება მიზანი 9)</t>
  </si>
  <si>
    <r>
      <t xml:space="preserve"> ამოცანა </t>
    </r>
    <r>
      <rPr>
        <sz val="11"/>
        <color theme="1"/>
        <rFont val="Sylfaen"/>
        <family val="1"/>
      </rPr>
      <t>9. 3.  ტურიზმის საინფორმაციო ცენტრის შექმნა და კეთილმოწყობა. ტურისტული მომსახურების  ობიექტებში მომსახურე პერსონალის პროფესიული განათლებისა და კვალიფიკაციის ამაღლების პროგრამების განხორციელება გიდების და სექტორში დასაქმებული სხვა სპეციალიზირებული პერსონალის მომზადება-გადამზადების ხელშეწყობა.;</t>
    </r>
  </si>
  <si>
    <t>სოფ. მუხურში კულტურის ცენტრისა და ტურიზმის განვითარებისათვის ახალი შენობის მშენებლობა</t>
  </si>
  <si>
    <t>ინფრასტრუქტურა და ტურიზმი ს განვითარება</t>
  </si>
  <si>
    <t>ჩხოროწყუს მუნიციპალიტეტი</t>
  </si>
  <si>
    <t>ტურიზმის საინფორმაციო ცენტრის შექმნა და კეთილმოწყობა. ტურისტული მომსახურების  ობიექტებში მომსახურე პერსონალის პროფესიული განათლებისა და კვალიფიკაციის ამაღლების პროგრამების განხორციელება გიდების და სექტორში დასაქმებული სხვა სპეციალიზირებული პერსონალის მომზადება-გადამზადების ხელშეწყობა.;</t>
  </si>
  <si>
    <t>ქ. ჩხოროწყუში ლექვარცხეს უბნის გზის რეაბილიტაცია</t>
  </si>
  <si>
    <t>ჩხოროწყუს მუნიციპალიტეტის სოფ. ახუთის ადმინისტრაციულ ერთეულში  შიდა საუბნო გზების რეაბილიტაცია</t>
  </si>
  <si>
    <t>ჩხოროწყუს მუნიციპალიტეტის სოფ. კირცხის ადმინისტრაციულ ერთეულში   შიდა საუბნო გზების რეაბილიტაცია</t>
  </si>
  <si>
    <t>ჩხოროწყუს მუნიციპალიტეტის . ლესიჭინის  ადმინისტრაციულ ერთეულში შიდა საუბნო გზების რეაბილიტაცია</t>
  </si>
  <si>
    <t>ჩხოროწყუს მუნიციპალიტეტის სოფ. ქვედაჩხოროწყუში შიდა საუბნო გზების რეაბილიტაცია</t>
  </si>
  <si>
    <t>ამოცანა 2.7. მუნიციპალური ცენტრების ინფრასტრუქტურული იერსახის გაუმჯობესება</t>
  </si>
  <si>
    <t>დაბის ცენტრის კეთილმოწყობა, რაც ითვალისწინებს  სკვერების კეთილმოწყობა–რეაბილიტაცია</t>
  </si>
  <si>
    <t>ქალაქის ცენტრის იერსახის გაუმჯობესება</t>
  </si>
  <si>
    <t>ჩხოროწყუს მუნიციპალიტეტის  ლესიჭინეს ადმინისტრაციულ ერთეულში შიდა საუბნო გზების რეაბილიტაცია</t>
  </si>
  <si>
    <t>ჩხოროწყუს მუნიციპალიტეტის ჭოღას ადმინისტრაციულ ერთეულში  შიდა საუბნო გზების რეაბილიტაცია</t>
  </si>
  <si>
    <t>ჩხოროწყუს მუნიციპალიტეტის  ხაბუმეს ადმინისტრაციულ ერთეულში შიდა საუბნო გზების რეაბილიტაცია</t>
  </si>
  <si>
    <t>ჩხოროწყუს მუნიციპალიტეტის მუხურის ადმინისტრაციულ ერთეულში  შიდა საუბნო გზების რეაბილიტაცია</t>
  </si>
  <si>
    <t>ჩხოროწყუს მუნიციპალიტეტის ნაფიჩხოვოს ადმინისტრაციულ ერთეულში შიდა საუბნო გზების რეაბილიტაცია</t>
  </si>
  <si>
    <t>ჩხოროწყუს მუნიციპალიტეტის  კირცხის  ადმინისტრაციულ ერთეულში შიდა საუბნო გზების რეაბილიტაცია</t>
  </si>
  <si>
    <t>ჩხოროწყუს მუნიციპალიტეტის ს თაიას  ადმინისტრაციულ ერთეულში შიდა საუბნო გზების რეაბილიტაცია</t>
  </si>
  <si>
    <t>ჩხოროწყუს მუნიციპალიტეტის ს მუხურის ადმინისტრაციულ ერთეულში შიდა საუბნო გზების რეაბილიტაცია (ლეკის უბანი)</t>
  </si>
  <si>
    <t>1 000 000</t>
  </si>
  <si>
    <t>926 203</t>
  </si>
  <si>
    <t>ჩხოროწყუს მუნიციპალიტეტის ს ნაფიჩხოვოს ადმინისტრაციულ ერთეულში შიდა საუბნო გზების რეაბილიტაცია (ლედარსალეს უბანი)</t>
  </si>
  <si>
    <t>1 500 000</t>
  </si>
  <si>
    <t>604 495</t>
  </si>
  <si>
    <t>ჩხოროწყუს მუნიციპალიტეტის ს ლეწურწუმეს ადმინისტრაციულ ერთეულში შიდა საუბნო გზების რეაბილიტაცია (ნაგვაზაოს უბანი)</t>
  </si>
  <si>
    <t xml:space="preserve">1 000 000 </t>
  </si>
  <si>
    <t>233 316</t>
  </si>
  <si>
    <t>ჩხოროწყუს მუნიციპალიტეტის ს ქვედაჩხოროწყუს ადმინისტრაციულ ერთეულში შიდა საუბნო გზების რეაბილიტაცია (ჭვილიშის უბანი)</t>
  </si>
  <si>
    <t>765 306</t>
  </si>
  <si>
    <t>ჩხოროწყუს მუნიციპალიტეტის სოფ. ხაბუმეს ადმინისტრაციულ ერთეულში  შიდა საუბნო გზების რეაბილიტაცია (ჯუმითის უბანი)</t>
  </si>
  <si>
    <t>500 000</t>
  </si>
  <si>
    <t>716 287</t>
  </si>
  <si>
    <t>ჩხოროწყუს მუნიციპალიტეტის ს ლესიჭინეს ადმინისტრაციულ ერთეულში შიდა საუბნო გზების რეაბილიტაცია (მეურნეობის უბანი)</t>
  </si>
  <si>
    <t>814 458</t>
  </si>
  <si>
    <t>ჩხოროწყუს მუნიციპალიტეტის ს ქვედაჩხოროწყუს ადმინისტრაციულ ერთეულში შიდა საუბნო გზების რეაბილიტაცია (ლეპაპესუბანი)</t>
  </si>
  <si>
    <t>672 952</t>
  </si>
  <si>
    <t>ჩხოროწყუს მუნიციპალიტეტის სოფ. ლესიჭინეში სახვარაოს უბნის გზის მოწყობა ასფალტო-ბეტონის საფარით</t>
  </si>
  <si>
    <t>ჩხოროწყუს მუნიციპალიტეტის სოფ. ზუმში სალემონჯოს უბნის გზის მოწყობა ასფალტო-ბეტონის საფარით</t>
  </si>
  <si>
    <t>ჩხოროწყუს მუნიციპალიტეტის სოფ. ლეწურწუმეში ნაკათის  უბნის გზის მოწყობა ასფალტო-ბეტონის საფარით</t>
  </si>
  <si>
    <t>ქ. ჩხოროწყუში მდ. ოჩხომურის მარჯვენა ნაპირზე ნაპირსამაგრი ჯებირის მოწყობა</t>
  </si>
  <si>
    <r>
      <t>·</t>
    </r>
    <r>
      <rPr>
        <sz val="7"/>
        <color theme="1"/>
        <rFont val="Times New Roman"/>
        <family val="1"/>
      </rPr>
      <t xml:space="preserve">         </t>
    </r>
    <r>
      <rPr>
        <sz val="10"/>
        <color theme="1"/>
        <rFont val="Sylfaen"/>
        <family val="1"/>
      </rPr>
      <t>ჩხოროწყუს მუნიციპალიტეტის ქალაქ ჩხოროწყუს, თამარ მეფის ქუჩაზე არსებული ნაპირსამაგრი ჯებირი ავარიულ მდგომარეობაშია. ყოველი წვიმის დროს წყლით იფარება თამარ მეფის ქუჩა, მოვარდნილი წყლის ნაკადი ფარავს მოსახლეობის საკარმიდამო ნაკვეთებსა და საცხოვრებელ სახლებს.  სტიქიის შედეგად  არასაკმარისი გამტარიანობის გამო  საშიშროება ექმნება კერძო და სახელმწიფო ქონებას.</t>
    </r>
  </si>
  <si>
    <t>ჩხოროწყუს მუნიციპალიტეტის სოფ. ახუთში (მეორე ახუთი) ნაზოდელაოს მღვიმემდე მისასვლელი გზის რეაბილიტაცია (ხრეშოვანი საფარი 4,5 კმ).</t>
  </si>
  <si>
    <t xml:space="preserve"> ქ. ჩოროწყუში (გარახის უბანი) სასიგნალო კოშკებთან (ჯიხა) მისასვლელი გზის რეაბილიტაცია (1000 გრძ/მ ბეტონის გზა, 500 გრძ/მ ხრეშოვანი საფარი).</t>
  </si>
  <si>
    <t>ჯანმრთელობა და სოციალური დაცვა მიზანი 10)</t>
  </si>
  <si>
    <r>
      <t xml:space="preserve"> ამოცანა 10</t>
    </r>
    <r>
      <rPr>
        <sz val="11"/>
        <color theme="1"/>
        <rFont val="Sylfaen"/>
        <family val="1"/>
      </rPr>
      <t>. 1. ჯანმრთელობისა და სოციალური დაცვის  ცენტრის შექმნა და კეთილმოწყობა. ჯანდაცვის მომსახურების  ობიექტებში მომსახურე პერსონალის პროფესიული განათლებისა და კვალიფიკაციის ამაღლების პროგრამების განხორციელება გიდების და სექტორში დასაქმებული სხვა სპეციალიზირებული პერსონალის მომზადება-გადამზადების ხელშეწყობა.;</t>
    </r>
  </si>
  <si>
    <t>ქ. ჩხოროწყუში სამედიცინო ცენტრის მშენებლობა</t>
  </si>
  <si>
    <t>ჯანდაცვა და სოციალური მომსახურეობა</t>
  </si>
  <si>
    <t>სამედიცინო ცენტრის შექმნა და კეთილმოწყობა. სამედიცინო მომსახურების  ობიექტებში მომსახურე პერსონალის პროფესიული განათლებისა და კვალიფიკაციის ამაღლების პროგრამების განხორციელება ჯანდაცვის სექტორში დასაქმებული სხვა სპეციალიზირებული პერსონალის მომზადება-გადამზადების ხელშეწყობა.;</t>
  </si>
  <si>
    <t>დანართი N 1</t>
  </si>
  <si>
    <t xml:space="preserve">რეგიონული განვითარების სტრატეგიის განხორციელების სამოქმედო გეგმა – წალენჯიხის მუნიციპალიტეტი </t>
  </si>
  <si>
    <t>N</t>
  </si>
  <si>
    <t>3. პროექტის დასახელება</t>
  </si>
  <si>
    <t>5.ადგილმდებარეობა</t>
  </si>
  <si>
    <t>2026წ</t>
  </si>
  <si>
    <t>2027წ</t>
  </si>
  <si>
    <t>2028წ</t>
  </si>
  <si>
    <t>2029წ</t>
  </si>
  <si>
    <t>8. პასუხისმგებელი ორგანიზაცია</t>
  </si>
  <si>
    <t>9. პარტნიორი ორგანიზაციები</t>
  </si>
  <si>
    <t>პროექტის ბიუჯეტი და დაფინანსების წყარო</t>
  </si>
  <si>
    <t>შენიშვნა მოკლე აღწერა (მაქს. 1-3 წინადადება)</t>
  </si>
  <si>
    <t>ცენტრალური ბიუჯეტი.</t>
  </si>
  <si>
    <t>ადგილობრივი ბიუჯეტი</t>
  </si>
  <si>
    <t>საერთაერთაშორისო დონორები</t>
  </si>
  <si>
    <t> დასრულება</t>
  </si>
  <si>
    <t>რეგიონში განსახორციელებელი პროექტების ფონდის(რგპფ) პროექტები 2026წ</t>
  </si>
  <si>
    <t>N1 საბჭო  2026წ</t>
  </si>
  <si>
    <t>საბაზისო ინფრასტრუქტურის გაუმჯობესება</t>
  </si>
  <si>
    <t xml:space="preserve"> მხარის საგზაო ინფრასტრუქტურის (შიდასახელმწიფოებრივი და ადგილობრივი მნიშვნელობის,მათ შორის სასოფლო გზები)არარეაბილიტირებული ნაწილის,მისი პრიორიტეტული გზების რეაბილიტაცია.</t>
  </si>
  <si>
    <t xml:space="preserve">ქ. წალენჯიხაში, მექანიზაციის ქუჩის გზის  რეაბილიტაციის </t>
  </si>
  <si>
    <t>პროექტის ძირითადი ამოცანაა ქ. წალენჯიხაში, მექანიზაციის    ქუჩის 0.550 კ/მ  საგზაო ინფრასტრუქტურის სრული რეაბილიტაცია.  რეაბილიტაციის შემთხვევაში მოსახლეობისათვის გადაადგილება იქნება კომფორტული ,რომლითაც ისარგებლებს 80  ზე მეტი ბენეფიციარი.</t>
  </si>
  <si>
    <t xml:space="preserve">ქ. წალენჯიხა, </t>
  </si>
  <si>
    <t>1,10,2026</t>
  </si>
  <si>
    <t>15,12,2027</t>
  </si>
  <si>
    <t>ქ. წალენჯიხის მერია</t>
  </si>
  <si>
    <t>გზა ამორტიზირებულია აუცილებელი ,მისი რეაბილიტაცია.</t>
  </si>
  <si>
    <t>საჩინოს ად ერთეულში ნაგურუს უბნის გზის რეაბილიტაცია.</t>
  </si>
  <si>
    <t>პროექტის ძირითადი ამოცანაა საჩინოს ად ერთეულში ნაგურუს უბნის გზის რეაბილიტაცია.
,პროექტის მიხედვით გზის სიგრძე შეადგენს 0,602 კმ-ს პროექტი მთლიანად მოიცავს ხელოვნური ნაგებობების, მიერთებებისა და ეზოში შესავლელის მოწყობას.,გზის რეაბილიტაციის შემთხვევაში მოსახლეობისათვის გადაადგილება იქნება კომფორტული ,რომლითაც ისარგებლებს250  ზე მეტი ბენეფიციარი.</t>
  </si>
  <si>
    <t>საჩინოს ად. ერთეული</t>
  </si>
  <si>
    <t>5,12,2026</t>
  </si>
  <si>
    <t>ფახულანის ად.  ერთეულში მე-3 ქუჩის  გზის  რეაბილიტაცია</t>
  </si>
  <si>
    <t>პროექტის ძირითადი ამოცანაა ფახულანის ად.  ერთეულში მე-3 ქუჩის  1,8  კმ გზის  რეაბილიტაცია ბეტონის საფრით.
,გზის რეაბილიტაციის შემთხვევაში მოსახლეობისათვის გადაადგილება იქნება კომფორტული ,რომლითაც ისარგებლებს 200  ზე მეტი ბენეფიციარი.</t>
  </si>
  <si>
    <t xml:space="preserve">ფახულანის  ად ერთეული </t>
  </si>
  <si>
    <t>1,07,2026</t>
  </si>
  <si>
    <t>20,12,2026</t>
  </si>
  <si>
    <t>მუჟავას ად, ერთეულში  მე-8 ქუჩის გზის   რეაბილიტაცია</t>
  </si>
  <si>
    <t>პროექტის ძირითადი ამოცანაა მუჟავას ად, ერთეულში  მე-8 ქუჩის 1,კმ გზის  რეაბილიტაცია ბეტონის საფრით.
,გზის რეაბილიტაციის შემთხვევაში მოსახლეობისათვის გადაადგილება იქნება კომფორტული ,რომლითაც ისარგებლებს 70  ზე მეტი ბენეფიციარი.</t>
  </si>
  <si>
    <t>მუჟავას ად. ერთეული</t>
  </si>
  <si>
    <t>1,12,2026</t>
  </si>
  <si>
    <t>ჩქვალერის ად. ერთეულში, სოფელ ლეშამგეს ცენტრალური გზის (მე-3 და მე-4 ქუჩის) რეაბილიტაცია</t>
  </si>
  <si>
    <t>პროექტის ძირითადი ამოცანაა ჩქვალერის ად. ერთეულში, სოფელ ლეშამგეს ცენტრალური გზის (მე-3 და მე-4 ქუჩის) 1,44კმ გზის  რეაბილიტაცია ბეტონის საფრით.
,გზის რეაბილიტაციის შემთხვევაში მოსახლეობისათვის გადაადგილება იქნება კომფორტული ,რომლითაც ისარგებლებს 250  ზე მეტი ბენეფიციარი.</t>
  </si>
  <si>
    <t>ჩქვალერის ად. ერთეული</t>
  </si>
  <si>
    <t>საჩინოს ად, ერთეულში მდ. ჭანისწყალზე   ახალი სამანქანე ხიდის მშენებლობა</t>
  </si>
  <si>
    <t>პროექტი ითვალისწინებას საჩინოს ად ერთეულში მდინარე ჭანისწყალზე ამორტიზირებული ხიდის დემონტაჟს და მის ადგილას ახალი სამანქანე ხიდის მშენებლობა რომელი მოემსახურება 600 ზე მეტ ბენეფიციარს</t>
  </si>
  <si>
    <t>ხიდი დაზიანებულია საჭიროა ახალი სამანქანე ხიდის მოწყობა</t>
  </si>
  <si>
    <t>ობუჯის ად. ერთეულში მდ. ჭანისწყალზე  ახალი სამანქანე ხიდის მშენებლობა</t>
  </si>
  <si>
    <t>პროექტი ითვალისწინებას ობუჯის  ად ერთეულში მდინარე ჭანისწყალზე ამორტიზირებული ხიდის დემონტაჟს და მის ადგილას ახალი სამანქანე ხიდის მშენებლობა რომელი მოემსახურება 300 ზე მეტ ბენეფიციარს</t>
  </si>
  <si>
    <t>ობუჯის ადმ. ერთეუი</t>
  </si>
  <si>
    <t>15,12,202</t>
  </si>
  <si>
    <t>სპორტული ინფრასსტრუქტურის რეაბილიტაცია</t>
  </si>
  <si>
    <t xml:space="preserve">	ლიის ადმინისტრაციულ ერთეულში ხელოვნურსაფრიანი ფეხბურთის მინი მოედნის მოწყობა </t>
  </si>
  <si>
    <t>პროექტი ითვალისწინებს ხელოვნურსსაფრიანი მინი სტადიონის მოწყობა განათებებით, რომლითაც ისარგებლებს 300 ბენეფიციარი</t>
  </si>
  <si>
    <t>ლიის ად ერთეული</t>
  </si>
  <si>
    <t>1,08,2026</t>
  </si>
  <si>
    <t>ჯანსაღი ცხოვრების პოპულარიზაცია და მოსახლეობის მოთხოვნა</t>
  </si>
  <si>
    <t xml:space="preserve">	ობუჯის ადმინისტრაციულ ერთეულში ხელოვნურსაფრიანი ფეხბურთის მინი მოედნის მოწყობა </t>
  </si>
  <si>
    <t>პროექტი ითვალისწინებს ხელოვნურსსაფრიანი მინი სტადიონის მოწყობა განათებებით, რომლითაც ისარგებლებს 200 ბენეფიციარი</t>
  </si>
  <si>
    <t xml:space="preserve">ობუჯის ად. ერთეული </t>
  </si>
  <si>
    <t xml:space="preserve"> მედანის ადმინისტრაციულ ერთეულში ხელოვნურსაფრიანი ფეხბურთის მინი მოედნის  მოწყობა  </t>
  </si>
  <si>
    <t>პროექტი ითვალისწინებს ხელოვნურსსაფრიანი მინი სტადიონის მოწყობა განათებებით, რომლითაც ისარგებლებს 100 ბენეფიციარი</t>
  </si>
  <si>
    <t>მედანის ად. ერთეული</t>
  </si>
  <si>
    <t>2025-2026 წელი</t>
  </si>
  <si>
    <t>2026-2027 წელი</t>
  </si>
  <si>
    <t>მხარის საგზაო ინფრასტრუქტურის (ადგილობრივი მნიშვნელობის სასოფლო გზა) არა რეაბილიტირებული ნაწილის რეაბილიტაცია.</t>
  </si>
  <si>
    <t>ხობის მუნიციპალიტეტში, ხეთის ადმინისტრაციულ ერთეულში პაპანწყვირეს ტბასთან მისასვლელი გზის რეაბილიტაცია</t>
  </si>
  <si>
    <t>ინფრასტრუქტურის განვითარება, მოსახლეობის სოციალური და ეკონომიკური მდგომარეობის გაუმჯობესება</t>
  </si>
  <si>
    <t>ხეთის ადმინისტრაციული ერთეული</t>
  </si>
  <si>
    <t>351 472</t>
  </si>
  <si>
    <t>ხობის მუნიციპალიტეტის მერია</t>
  </si>
  <si>
    <t>ხეთის ადმინისტრაციული ერთეულში მდებარე პაპანწყვირეს ტბა წლებია იპყრობს ტურისტების ყურადღებას და მუდმივად იზრდება მისი დამთვალიერებელთა რიცხვი, მასთან დაკავშირებული ლეგენდისა და სილამაზის გამო, თუმცა ტბასთან მისასვლელი გზის საფარის ამორტიზირებულობა მნიშვნელოვნად ხელის შემშლელი ფაქტორია ვიზიტორთათვის. აუცილებელია აღნიშნული გზის მოწესრიგება, რაც ერთგვარად გამოიწვევს ტურისტული პოტენციალის ზრდას ჩვენს მუნიციპალიტეტსა და კერძოდ- ხეთის ადმინისტრაციულ ერთეულში</t>
  </si>
  <si>
    <t>რეგიონში განსახორციელებელი პროექტების ფონდის (რგპფ) პროექტები 2023-2024 წელი</t>
  </si>
  <si>
    <t>ხობის მუნიციპალიტეტის სოფელ კუთხე ნოჯიხევში შიდა სასოფლო გზის (ასფალტო-ბეტონი) მოწყობა</t>
  </si>
  <si>
    <t>ნოჯიხევის ადმინისტრაციული ერთეულის სოფელი კუთხე ნოჯიხევი</t>
  </si>
  <si>
    <t>601 112.5</t>
  </si>
  <si>
    <t>31 637.5</t>
  </si>
  <si>
    <t>632 750</t>
  </si>
  <si>
    <t>ხობის მუნიციპალიტეტის სოფელ კუთხე ნოჯიხევში შიდა სასოფლო გზა სრულად ამორტიზებულია და საჭიროებს რეაბილიტაციას (ასფალტო-ბეტონის მოწყობას).</t>
  </si>
  <si>
    <t>ხობის მუნიციპალიტეტის სოფელ  ნოჯიხევში შიდა სასოფლო გზის (ცემენტო-ბეტონი) მოწყობა</t>
  </si>
  <si>
    <t>ნოჯიხევის ადმინისტრაციული ერთეულის სოფელი ნოჯიხევი</t>
  </si>
  <si>
    <t>1 218 299</t>
  </si>
  <si>
    <t>64 121</t>
  </si>
  <si>
    <t>1 282 420</t>
  </si>
  <si>
    <t>ხობის მუნიციპალიტეტის სოფელ  ნოჯიხევში შიდა სასოფლო გზა სრულად ამორტიზებულია და საჭიროებს რეაბილიტაციას.(ცემენტო-ბეტონის მოწყობას). უამინდობის პერიოდში გართულებულია გადაადგილება და მოსახლეობას უჭირს პირველადი დახმარების დროულად მიღება.</t>
  </si>
  <si>
    <t>ხობის მუნიციპალიტეტის თორსა-დღვაბისა და ხამისკურის დამაკავშირებელი გზის (ცემენტო-ბეტონი) მოწყობა</t>
  </si>
  <si>
    <t xml:space="preserve"> თორსა-დღვაბისა და ხამისკურის ადმინისტრაციული ერთეულები</t>
  </si>
  <si>
    <t>3 091 765.7</t>
  </si>
  <si>
    <t>162 724.5</t>
  </si>
  <si>
    <t>3 254 490.16</t>
  </si>
  <si>
    <t>ხობის მუნიციპალიტეტის ხამისკურისა და თორსა-დღვაბის ადმინისტრაციული ერთეულების დამაკავშირებელი გზა სრულად ამორტიზებულია და საჭიროებს რეაბილიტაციას (ცემენტო-ბეტონის მოწყობას).  ეს საკითხი საკმაოდ მწვავედ დგას ორივე ადმინისტრაციული ერთეულის მოსახლეობასთან გამართულ ყველა დონის შეხვედრაზე.</t>
  </si>
  <si>
    <t>ხობის მუნიციპალიტეტის ხამისკურის ადმინისტრაციულ ერთეულში სოფელ საქირიოში გზის (ცემენტო-ბეტონი) მოწყობა</t>
  </si>
  <si>
    <t xml:space="preserve"> ხამისკურის ადმინისტრაციული ერთეული</t>
  </si>
  <si>
    <t>899 967.6</t>
  </si>
  <si>
    <t>47 366.7</t>
  </si>
  <si>
    <t>947 334.33</t>
  </si>
  <si>
    <t>ხობის მუნიციპალიტეტის ხამისკურის ადმინისტრაციული ერთეულის სოფელ საქირიოს შიდა სასოფლო გზა სრულად ამორტიზებულია და საჭიროებს რეაბილიტაციას (ცემენტო-ბეტონის მოწყობას).</t>
  </si>
  <si>
    <t>ხობის მუნიციპალიტეტის ხეთის ადმინისტრაციულ ერთეულის სოფელ ნოჩხონში   გზის (ასფალტო-ბეტონი) მოწყობა</t>
  </si>
  <si>
    <t>1 665 605.93</t>
  </si>
  <si>
    <t>87 663.5</t>
  </si>
  <si>
    <t>1 753 269.42</t>
  </si>
  <si>
    <t>ხობის მუნიციპალიტეტის ხეთის ადმინისტრაციული ერთეულის სოფელ ნოჩხონის შიდა სასოფლო გზა სრულად ამორტიზებულია და საჭიროებს რეაბილიტაციას (ასფალტო-ბეტონის მოწყობას). გართულებულია გადაადგილება უამინდობის პერიოდში.</t>
  </si>
  <si>
    <t>ხობის მუნიციპალიტეტის პატარა ფოთისა და ჭალადიდის დამაკავშირებელი გზის (ცემენტო-ბეტონი) მოწყობა</t>
  </si>
  <si>
    <t>პატარა ფოთისა და ჭალადიდის ადმინისტრაციული ერთეულები</t>
  </si>
  <si>
    <t>3 089 967.29</t>
  </si>
  <si>
    <t>ხობის მუნიციპალიტეტის პატარა ფოთისა და ჭალადიდის ადმინისტრაციული ერთეულების დამაკავშირებელი გზა სრულად ამორტიზებულია და საჭიროებს რეაბილიტაციას (ცემენტო-ბეტონის მოწყობას). პროექტი საკმაოდ მნიშვნელოვანია აღნიშნული ადმინისტრაციული ერთეულების მოსახლეობისთვის.</t>
  </si>
  <si>
    <t>ხობის მუნიციპალიტეტის თორსის ადმინისტრაციულ ერთეულში სოფელ საბუკიოში ბეტონის  გზის მოწყობა</t>
  </si>
  <si>
    <t>თორსის ადმინისტრაციული ერთეული</t>
  </si>
  <si>
    <t>1 942 826</t>
  </si>
  <si>
    <t>102 254</t>
  </si>
  <si>
    <t>2 045 080</t>
  </si>
  <si>
    <t>ხობის მუნიციპალიტეტის თორსის ადმინისტრაციული ერთეულის სოფელ საბუკიოს შიდა სასოფლო გზა სრულად ამორტიზებულია და საჭიროებს რეაბილიტაციას. საკითხი საკმაოდ აქტიურად განიხილება მოსახლეობასთან გამართულ შეხვედრებზე.</t>
  </si>
  <si>
    <t>ხობის მუნიციპალიტეტის საგვიჩიოს ადმინისტრაციულ ერთეულში შიდა სასოფლო   გზის (ასფალტო-ბეტონი) მოწყობა</t>
  </si>
  <si>
    <t xml:space="preserve"> საგვიჩიოს ადმინისტრაციული ერთეული</t>
  </si>
  <si>
    <t>2 071 601.3</t>
  </si>
  <si>
    <t>109 031.6</t>
  </si>
  <si>
    <t>2 180 632.93</t>
  </si>
  <si>
    <t>ხობის მუნიციპალიტეტის საგვიჩიოს ადმინისტრაციული ერთეულის შიდა სასოფლო გზა სრულად ამორტიზებულია და საჭიროებს რეაბილიტაციას (ასფალტო-ბეტონის მოწყობას).</t>
  </si>
  <si>
    <t>რეგიონში კულტურული და სპორტული ინფრასტრუქტურის რეაბილიტაცია და განვითარება</t>
  </si>
  <si>
    <t>ქალაქ ხობში ხელოვნურსაფარიანი საფეხბურთო მოედნის მოწყობა</t>
  </si>
  <si>
    <t>კეთილმოწყობილი სპორტული ინფრასტრუქტურა</t>
  </si>
  <si>
    <t>ქ. ხობი</t>
  </si>
  <si>
    <t>1 645 106.2</t>
  </si>
  <si>
    <t>86 584.5</t>
  </si>
  <si>
    <t>1 731 690.73</t>
  </si>
  <si>
    <t>ქალაქ ხობში ხელოვნურსაფარიანი საფეხბურთო მოედნის მოწყობის საკითხი აქტუალურია ხობის მუნიციპალიტეტის მოსახლეობისთვის, განსაკუთრებით-ახალგაზრდებისთვის, ჯანსაღი ცხოვრების ხელშეწყობისა და სპორტის კუთხით განვითარების მიზნით.</t>
  </si>
  <si>
    <t>ხობის მუნიციპალიტეტის პირველი მაისის ადმინისტრაციულ ერთეულში აია სოფიას ტაძართან მისასვლელი  გზის მოწყობა</t>
  </si>
  <si>
    <t>პირველი მაისის ადმინისტრაციული ერთეული</t>
  </si>
  <si>
    <t>1 963 354.8</t>
  </si>
  <si>
    <t>103 334.5</t>
  </si>
  <si>
    <t>2 066 689.3</t>
  </si>
  <si>
    <t>ხობის მუნიციპალიტეტის პირველი მაისის ადმინისტრაციულ ერთეულში მდებარე აია სოფიას ტაძართან მისასვლელი გზა სრულად ამორტიზებულია და საჭიროებს რეაბილიტაციას. პროექტის განხორციელება მეტად მნიშვნელოვანია სრულიად ხობის მუნიციპალიტეტისთვის, ვინაიდან, წმინდა აია სოფიას ტაძარი უძველესი ისტორიული ძეგლია და საკმაოდ დიდია ინტერესი მის მიმართ, დამთვალიერებელთა მხრიდან. აღნიშნული გზის მოწესრიგებით ხელი შეეწყობა ხობის მუნიციპალიტეტში ტურისტული პოტენციალის ზრდას.</t>
  </si>
  <si>
    <t>18 035 107.9</t>
  </si>
  <si>
    <t>949 216.2</t>
  </si>
  <si>
    <t>18 984 324.16</t>
  </si>
  <si>
    <t>რეგიონში განსახორციელებელი პროექტების ფონდის (რგპფ) პროექტები 2023- 2024-2025 წელი</t>
  </si>
  <si>
    <t>ბიის ადმინისტრაციულ ერთეულში 9 აპრილის ქუჩის რეაბილიტაცია</t>
  </si>
  <si>
    <t>ბიის ადმინისტრაციული ერთეული</t>
  </si>
  <si>
    <t>ხობის მუნიციპალიტეტის ბიის ადმინისტრაციული ერთეულის 9 აპრილის ქუჩის გზა სრულად ამორტიზებულია და საჭიროებს რეაბილიტაციას (ასფალტო-ბეტონის მოწყობას).</t>
  </si>
  <si>
    <t>ახალი ხიბულის ადმინისტრაციულ ერთეულში სასაფლაოსთან მისასვლელი გზის (საჯიშკარიანოს მონაკვეთი) რეაბილიტაცია</t>
  </si>
  <si>
    <t>ახალი ხიბულის ადმინისტრაციული ერთული</t>
  </si>
  <si>
    <t>ხობის მუნიციპალიტეტის ახალი ხიბულის ადმინისტრაციულ ერთეულში სასაფლაოსთან მისასვლელი გზა (საჯიშკარიანოს მონაკვეთი) სრულად ამორტიზებულია და საჭიროებს რეაბილიტაციას.(ცემენტო-ბეტონის მოწყობას). ეს საკითხი საკმაოდ მტკივნეულია ადგილობრივი მოსახლეობისთვის</t>
  </si>
  <si>
    <t>ახალი ხიბულის ადმინისტრაციულ ერთეულში სასაფლაოსთან მისასვლელი გზის (საბასილაიოს მონაკვეთი) რეაბილიტაცია</t>
  </si>
  <si>
    <t>პირველი მაისის ადმინისტრაციულ ერთეულში  გოგი ბუკიას ქუჩის რეაბილიტაცია</t>
  </si>
  <si>
    <t>ხობის მუნიციპალიტეტის პირველი მაისის ადმინისტრაციულ ერთეულში გოგი ბუკიას ქუჩის გზა სრულად ამორტიზებულია და საჭიროებს რეაბილიტაციას (ცემენტო-ბეტონის მოწყობას).</t>
  </si>
  <si>
    <t>ხეთის ადმინისტრაციულ ერთეულში ლაჟვარდი  ბუკიას ქუჩის რეაბილიტაცია</t>
  </si>
  <si>
    <t>ხეთის ამინისტრაციული ერთეული</t>
  </si>
  <si>
    <t>ხობის მუნიციპალიტეტის ხეთის ადმინისტრაციულ ერთეულში ლაჟვარდი ბუკიას ქუჩის გზა სრულად ამორტიზებულია და საჭიროებს რეაბილიტაციას (ასფალტო-ბეტონის მოწყობას). გართულებულია გადაადგილება უამინდობის პერიოდში.</t>
  </si>
  <si>
    <t>ხეთის ადმინისტრაციულ ერთეულში სასაფლაოსთან მისასვლელი (ჩოლოყაშვილის ქუჩა) გზის რეაბილიტაცია</t>
  </si>
  <si>
    <t xml:space="preserve">ხობის მუნიციპალიტეტის ხეთის ადმინისტრაციული ერთეულის ჩოლოყაშვილის ქუჩის გზა სრულად ამორტიზებულია და საჭიროებს რეაბილიტაციას (ცემენტო-ბეტონის მოწყობას). </t>
  </si>
  <si>
    <t>ხამისკურის ადმინისტრაციულ ერთეულში სასოფლო გზის რეაბილიტაცია</t>
  </si>
  <si>
    <t>ხამისკურის ადმინისტრაციული ერთეული</t>
  </si>
  <si>
    <t>ხობის მუნიციპალიტეტის ხამისკურის ადმინისტრაციული ერთეულის შიდა სასოფლო გზა სრულად ამორტიზებულია და საჭიროებს რეაბილიტაციას. საკითხი საკმაოდ აქტიურად განიხილება მოსახლეობასთან გამართულ შეხვედრებზე.</t>
  </si>
  <si>
    <t>ქ. ხობში სამეგრელოს ქუჩაზე გზის დარჩენილი ნაწილის რეაბილიტაცია</t>
  </si>
  <si>
    <t>ქ. ხობი, სამეგრელოს ქუჩა</t>
  </si>
  <si>
    <t>ქ. ხობის სამეგრელოს ქუჩის გზის დარჩენილი ნაწილი სრულად ამორტიზებულია და საჭიროებს რეაბილიტაციას (ასფალტო-ბეტონის მოწყობას).</t>
  </si>
  <si>
    <t>ახალი ხიბულის ადმინისტრაციულ ერთეულში (შეროზიების უბანი) გზის რეაბილიტაცია</t>
  </si>
  <si>
    <t xml:space="preserve">ხობის მუნიციპალიტეტის ახალი ხიბულის ადმინისტრაციული ერთეულის (შეროზიების უბანი)  ქუჩის გზა სრულად ამორტიზებულია და საჭიროებს რეაბილიტაციას (ცემენტო-ბეტონის მოწყობას). </t>
  </si>
  <si>
    <t>ქ. ხობში ჭალადიდელის ქუჩაზე გზის რეაბილიტაცია</t>
  </si>
  <si>
    <t>ქ. ხობი, ჭალადიდელის ქუჩა</t>
  </si>
  <si>
    <t xml:space="preserve">ქ. ხობის ჭალადიდელის ქუჩის გზა სრულად ამორტიზებულია და საჭიროებს რეაბილიტაციას (ცემენტო-ბეტონის მოწყობას). </t>
  </si>
  <si>
    <t>ნოჯიხევის ადმინისტრაციულ ერთეულში (რუსიების უბანი) გზის რეაბილიტაცია</t>
  </si>
  <si>
    <t>ნოჯიხევის ადმინისტრაციული ერთეული</t>
  </si>
  <si>
    <t xml:space="preserve"> ხობის მუნიციპალიტეტის ნოჯიხევის ადმინისტრაციული ერთეულის (რუსიების უბანი) შიდა სასოფლო გზა ამორტიზებულია და საჭიროებს რეაბილიტაციას (ასფალტო-ბეტონის მოწყობას).</t>
  </si>
  <si>
    <t>ქვემო ქვალონის ადმინისტრაციულ ერთეულში (გ. ქარჩავას ქ.) გზის რეაბილიტაცია</t>
  </si>
  <si>
    <t>ქვემო ქვალონის ადმინისტრაციული ერთეული</t>
  </si>
  <si>
    <t xml:space="preserve"> ხობის მუნიციპალიტეტის ქვემო ქვალონის ადმინისტრაციული ერთეულის (გ.ქარჩავას ქ) შიდა სასოფლო გზა ამორტიზებულია და საჭიროებს რეაბილიტაციას (ასფალტო-ბეტონის მოწყობას).</t>
  </si>
  <si>
    <t>ახალი ხიბულის ადმინისტრაციულ ერთეულში (საღვინჯილიოს უბანი) გზის რეაბილიტაცია</t>
  </si>
  <si>
    <t xml:space="preserve">ხობის მუნიციპალიტეტის ახალი ხიბულის ადმინისტრაციული ერთეულის (საღვინჯილიოს უბანი)  ქუჩის გზა სრულად ამორტიზებულია და საჭიროებს რეაბილიტაციას (ცემენტო-ბეტონის მოწყობას). </t>
  </si>
  <si>
    <t>ახალი ხიბულის ადმინისტრაციულ ერთეულში (საღურწკაიოს უბანი) გზის რეაბილიტაცია</t>
  </si>
  <si>
    <t xml:space="preserve">ხობის მუნიციპალიტეტის ახალი ხიბულის ადმინისტრაციული ერთეულის (საღურწკაიოს უბანი) შიდა სასოფლო გზა სრულად ამორტიზებულია და საჭიროებს რეაბილიტაციას (ცემენტო-ბეტონის მოწყობას). </t>
  </si>
  <si>
    <t>ჭალადიდის ადმინისტრაციულ ერთეულში (ბარათაშვილის ქუჩა) გზის რეაბილიტაცია</t>
  </si>
  <si>
    <t>ჭალადიდის ადმინისტრაციული ერთეული</t>
  </si>
  <si>
    <t xml:space="preserve">ხობის მუნიციპალიტეტის ჭალადიდის ადმინისტრაციული ერთეულის (ბარათაშვილის ქუჩა) შიდა სასოფლო გზა სრულად ამორტიზებულია და საჭიროებს რეაბილიტაციას (ცემენტო-ბეტონის მოწყობას). </t>
  </si>
  <si>
    <t>ახალსოფლის ადმინისტრაციულ ერთეულში (რიჟამაძეების უბანი) გზის რეაბილიტაცია</t>
  </si>
  <si>
    <t>ახალსოფლის ადმინისტრაციული ერთეული</t>
  </si>
  <si>
    <t xml:space="preserve">ხობის მუნიციპალიტეტის ახალსოფლის ადმინისტრაციული ერთეულის (რიჟამაძეების უბანი) შიდა სასოფლო გზა სრულად ამორტიზებულია და საჭიროებს რეაბილიტაციას (ცემენტო-ბეტონის მოწყობას). </t>
  </si>
  <si>
    <t>ზემო ქვალონის ადმინისტრაციულ ერთეულში (საალანიო-საფაჩულიოს უბანი) გზის რეაბილიტაცია</t>
  </si>
  <si>
    <t>ზემო ქვალონის ადმინისტრაციული ერთეული</t>
  </si>
  <si>
    <t xml:space="preserve">ხობის მუნიციპალიტეტის ზემო ქვალონის ადმინისტრაციული ერთეულის (საალანიო-საფაჩულიოს უბანი) შიდა სასოფლო გზა სრულად ამორტიზებულია და საჭიროებს რეაბილიტაციას (ცემენტო-ბეტონის მოწყობას). </t>
  </si>
  <si>
    <t>ზემო ქვალონის ადმინისტრაციულ ერთეულში (სათურქიოს უბანი) გზის რეაბილიტაცია</t>
  </si>
  <si>
    <t xml:space="preserve">ხობის მუნიციპალიტეტის ზემო ქვალონის ადმინისტრაციული ერთეულის (სათურქიოს უბანი) შიდა სასოფლო გზა სრულად ამორტიზებულია და საჭიროებს რეაბილიტაციას (ცემენტო-ბეტონის მოწყობას). </t>
  </si>
  <si>
    <t>რეგიონში განსახორციელებელი პროექტების ფონდის (რგპფ) პროექტები 2025-2026 წლები</t>
  </si>
  <si>
    <t>პირველი მაისის ადმინისტრაციულ ერთეულში ესტატე შუშანიას ქუჩის რეაბილიტაცია</t>
  </si>
  <si>
    <t xml:space="preserve">ხობის მუნიციპალიტეტის პირველი მაისის ადმინისტრაციულ ერთეულში ესტატე შუშანიას ქუჩა სრულად ამორტიზებულია და საჭიროებს რეაბილიტაციას (ცემენტო-ბეტონის მოწყობას). </t>
  </si>
  <si>
    <t>646 248</t>
  </si>
  <si>
    <t>ხეთის ადმინისტრაციულ ერთეულში წმინდა ნინოს ქუჩის რეაბილიტაცია</t>
  </si>
  <si>
    <t xml:space="preserve">ხობის მუნიციპალიტეტის ხეთის ადმინისტრაციულ ერთეულში წმინდა ნინოს ქუჩა სრულად ამორტიზებულია და საჭიროებს რეაბილიტაციას (ცემენტო-ბეტონის მოწყობას). </t>
  </si>
  <si>
    <t>507 567</t>
  </si>
  <si>
    <t>პირველი მაისის ადმინისტრაციულ ერთეულში  ცოტნე დადიანის ქუჩის რეაბილიტაცია</t>
  </si>
  <si>
    <t xml:space="preserve">ხობის მუნიციპალიტეტის პირველი მაისის ადმინისტრაციულ ერთეულში  ცოტნე დადიანის ქუჩა სრულად ამორტიზებულია და საჭიროებს რეაბილიტაციას (ცემენტო-ბეტონის მოწყობას). </t>
  </si>
  <si>
    <t>656 395</t>
  </si>
  <si>
    <t>პირველი მაისის ადმინისტრაციულ ერთეულში  გალაქტიონ ტაბიძის ქუჩის რეაბილიტაცია</t>
  </si>
  <si>
    <t xml:space="preserve">ხობის მუნიციპალიტეტის პირველი მაისის ადმინისტრაციულ ერთეულში  გალაქტიონ ტაბიძის ქუჩა სრულად ამორტიზებულია და საჭიროებს რეაბილიტაციას (ცემენტო-ბეტონის მოწყობას). </t>
  </si>
  <si>
    <t>780 778</t>
  </si>
  <si>
    <t>2 590 988</t>
  </si>
  <si>
    <t>რეგიონში განსახორციელებელი პროექტების ფონდის (რგპფ) პროექტები 2026-2027 წლები</t>
  </si>
  <si>
    <t>ახალი ხიბულის ადმინისტრაციული ერთეულის სოფელ გაშფერდში (საბასილაიო-საკვირკვაიოს უბანი) გზის რეაბილიტაციის სამუშაოები</t>
  </si>
  <si>
    <t xml:space="preserve">ხობის მუნიციპალიტეტის ახალი ხიბულის ადმინისტრაციული  ერთეულის სოფელ გაშფერდის საბასილაიო- საკვირკვაიოს უბნის გზა   სრულად ამორტიზებულია და საჭიროებს რეაბილიტაციას (ცემენტო-ბეტონის მოწყობას). </t>
  </si>
  <si>
    <t>ახალი ხიბულის ადმინისტრაციული ერთეულის სოფელ გაშფერდში მეურნეობის დასახლება) გზის რეაბილიტაციის სამუშაოები</t>
  </si>
  <si>
    <t xml:space="preserve">ხობის მუნიციპალიტეტის ახალი ხიბულის ადმინისტრაციული  ერთეულის სოფელ გაშფერდისმეურნეობის დასახლების ქუჩა    სრულად ამორტიზებულია და საჭიროებს რეაბილიტაციას (ცემენტო-ბეტონის მოწყობას). </t>
  </si>
  <si>
    <t>1 969 925</t>
  </si>
  <si>
    <t xml:space="preserve"> წელი</t>
  </si>
  <si>
    <t>რეგიონში განსახორციელებელი პროექტების ფონდის (რგპფ) პროექტები 2023-24  წელი</t>
  </si>
  <si>
    <t xml:space="preserve">2.7 - ურბანული ინფრასტრუქტურის განვითარება; მუნიციპალური ცენტრების ინფრასტრუქტურული იერსახის გაუმჯობესება და არქიტექტურულ-სამშენებლო სფეროს რეგულირების ქმედითი სისტემის ჩამოყალიბება </t>
  </si>
  <si>
    <t>ქალაქ ფოთში,კიკალეიშვილის ქუჩის რეაბილიტაცია</t>
  </si>
  <si>
    <t>საგზაო ინფრასტრუქტურის  გაუმჯობესება მნიშვნელოვანია, ეკონომიკისა და ტურისტული ინფრასტრუქტურის  განვითარებისთვის</t>
  </si>
  <si>
    <t>ქალაქ ფოთის მუნიციპალიტეტი მერია</t>
  </si>
  <si>
    <t>495 გრძ. მეტრი.  რეაბილიტირებული გზით სარგებელს მიიღებს 3 000 ადამიანი.</t>
  </si>
  <si>
    <t>ქალაქ ფოთში, წმინდა ნინოს ქუჩის რეაბილიტაცია.</t>
  </si>
  <si>
    <t>275 გრძ. მეტრი.  რეაბილიტირებული გზით სარგებელს მიიღებს 5 000 ადამიანი.</t>
  </si>
  <si>
    <t>ფაზისის ქუჩის მონაკვეთის გარე განათების მოწყობა ( ელ. განათება)</t>
  </si>
  <si>
    <t>34 განათების ბოძის და სანათების მოწყობა,  ბენეფიციარი 5 000 ადამიანი.</t>
  </si>
  <si>
    <t>ქალაქ ფოთის მუნიციპალიტეტის ტერიტორიულ ერთეულებში მერის რწმუნებულების ადმინისტრაციული შენობები მშენებლობა</t>
  </si>
  <si>
    <t xml:space="preserve"> საბაზო ინფრასტრუქტურის გაუმჯობესება</t>
  </si>
  <si>
    <t xml:space="preserve">სარეაბილიტაციო მდგომარეობაში არსებული შენობების ნაცვლად, მერი რწმუნებულებისათვის ახალი შენობების მოწყობა, რაც უზრუნველყოფს უსაფრთხო და კომფორტულ პირობებში მოსახლეობის მიმართ მომსახურეობის გაწევას, მომსახურეობის დონის ამაღლება და შროის ნაყოფიერების გაზრდას.  </t>
  </si>
  <si>
    <t>ქალაქ ფოთში, ნიკოლაძის სანაპიროზე სკვერის მოწყობა</t>
  </si>
  <si>
    <t>ტურისტული ინფრასტრუქტურის განვითარება, ხელს შეუწყობს ქალაქის მრავალმხრივ განვითრაებას</t>
  </si>
  <si>
    <t>პროექტის შესაბამისად  850 გრძ. მეტრი ზე მოეწყობა დასასვენებელი სივრცეები,  რეაბილიტირებული სკვერით სარგებელს მიიღებს 10 000 ადამიანი.</t>
  </si>
  <si>
    <t xml:space="preserve"> დუმბაძის ქუჩაზე გზის რეაბილიტაცია</t>
  </si>
  <si>
    <t>ქალაქში დაზიანებული საგზაო ინფრასტრუქტურის რეაბილიტაცია შექმნის უსაფრთხო და კომფორტული გადაადგილების პირობებს</t>
  </si>
  <si>
    <t xml:space="preserve"> ათონელის ქუჩაზე გზის რეაბილიტაცია</t>
  </si>
  <si>
    <t>დემეტრე თავდადებულის ქუჩის და სანაპირო ზოლის შემაერთებელი ასფალტის გზის საფარის მოწყობა</t>
  </si>
  <si>
    <t>ქ. ფოთში, ზამბახიძის ქუჩის რეაბილიტაცია</t>
  </si>
  <si>
    <t xml:space="preserve"> ქალაქ ფოთში უშანგი ჩხეიძის ქუჩის რეაბილიტაცია</t>
  </si>
  <si>
    <t xml:space="preserve"> ბარათაშვილის ქუჩის გაგრძელება მალთაყვის სანაპირო ზოლამდე</t>
  </si>
  <si>
    <t xml:space="preserve"> კიკალეიშვილის ქუჩაზე გზის რეაბილიტაცია</t>
  </si>
  <si>
    <t xml:space="preserve">"მემედ აბაშძის ქუჩაზე გზის რეაბილიტაცია  </t>
  </si>
  <si>
    <t xml:space="preserve"> უნივერსიტეტის ქუჩაზე გზის რეაილიტაცია </t>
  </si>
  <si>
    <t xml:space="preserve"> გ. ცხადაიას ქუჩის რეაბილიტაცია </t>
  </si>
  <si>
    <t>. ქობულეთის ქუჩა გზის რეაბილიტაცია</t>
  </si>
  <si>
    <t>. ქობულეთის ჩიხის რეაბილიტაცია</t>
  </si>
  <si>
    <t xml:space="preserve"> ბელინსკის ქუჩაზე გზის რეაბილიტაცია </t>
  </si>
  <si>
    <t xml:space="preserve">რუსთავის ქუჩაზე გზის რეაბილლიტაცია </t>
  </si>
  <si>
    <t xml:space="preserve">. ღვინჯილიას ქუჩაზე გზის რეაბილიტაცია </t>
  </si>
  <si>
    <t xml:space="preserve">ჭავჭავაძის ჩიხის რეაბიიტაცია </t>
  </si>
  <si>
    <t xml:space="preserve"> გიორგი ათონელის ქუჩაზე გზის რეაბილიტაცია </t>
  </si>
  <si>
    <t xml:space="preserve"> ნიკოლოზ ბარათაშვილის ქუჩაზე გზის რეაბილიტაცია</t>
  </si>
  <si>
    <t xml:space="preserve"> მერაბ კოსტავას ქუჩაზე გზის რეაბილიტაცია </t>
  </si>
  <si>
    <t>გიორგი ჭანტურიას ქუჩაზე გზის რეაბილიტაცია</t>
  </si>
  <si>
    <t xml:space="preserve"> ეგნატე ნინოშვილის ქუჩაზე გზის რეაბილიტაცია</t>
  </si>
  <si>
    <t xml:space="preserve">ფარნავაზ მეფის ქუჩაზე გზის რეაბილიტაცია </t>
  </si>
  <si>
    <t xml:space="preserve"> ერეკლე მეორეს ქუჩაზე გზის რეაბილიტაცი</t>
  </si>
  <si>
    <t xml:space="preserve">ვაჟა-ფშაველას ქუჩაზე გზის რეაბილიტაცია </t>
  </si>
  <si>
    <t xml:space="preserve"> დანელიას ქუჩის რეაბილიტაცია </t>
  </si>
  <si>
    <t xml:space="preserve">ილიას ქუჩის რეაბილიტაცია </t>
  </si>
  <si>
    <t xml:space="preserve"> ვახტანგ გორგასლის ქუჩაზე გზის რეაბილიტაცია</t>
  </si>
  <si>
    <t xml:space="preserve"> ვაჟა-ფშაველას ქუჩაზე გზის რეაბილიტაცია </t>
  </si>
  <si>
    <t>მზარელუას ქუჩაზე გზის რეაბილიტაცია</t>
  </si>
  <si>
    <t>ბარამიძის ქუჩაზე გზის რეაბილიტაცია</t>
  </si>
  <si>
    <t xml:space="preserve">მეუნარგიას ქუჩაზე გზის რეაბილიტაცია </t>
  </si>
  <si>
    <t xml:space="preserve"> მიქაბერიძის ქუჩაზე გზის რეაბილიტაცია</t>
  </si>
  <si>
    <t>დანელიას ქუჩაზე N72 საცხოვრებელი სახლის სახურავის რეაბილიტაცია</t>
  </si>
  <si>
    <t xml:space="preserve"> კომუნალური ინფრასტრუქტურის გაუმჯობესება </t>
  </si>
  <si>
    <t>კრიტიკულ მდგომარებაში მყოფი სახურავების რეაბილიტაცია, შექმნის მოსახლეობისთვის უსაფრხო გარემოში ცხოვრბის შესაძლებლობას</t>
  </si>
  <si>
    <t xml:space="preserve"> კაცაძის ქუჩაზე N6 საცხოვრებელი სახლის სახურავის რეაბილიტაცია</t>
  </si>
  <si>
    <t xml:space="preserve">ჩხეიძის ქუჩაზე N6 საცხოვრებელი სახლის სახურავის რეაბილიტაცია </t>
  </si>
  <si>
    <t>ფარნავაზ მეფის ქუჩაზე N1 საცხოვრებელი სახლის სახურავის რეაბილიტაცია</t>
  </si>
  <si>
    <t>კოსტავას ქუჩაზე N10 საცხოვრებელი სახლის სახურავის რეაბილიტაცია</t>
  </si>
  <si>
    <t>მალთაყვის სანაპიროზე N8 საცხოვრებელი სახლის სახურავის რეაბილიტაცია</t>
  </si>
  <si>
    <t xml:space="preserve"> მალთაყვის სანაპიროზე N10 საცხოვრებელი სახლის სახურავის რეაბილიტაცია</t>
  </si>
  <si>
    <t xml:space="preserve">ჭყონდიდელის ქუჩაზე N18 საცხოვრებელი სახლის სახურავის რეაბილიტაცია </t>
  </si>
  <si>
    <t>გაგრის ქუჩაზე N2 საცხოვრებელი სახლის სახურავის რეაბილიტაცია</t>
  </si>
  <si>
    <r>
      <t>არზიანის ქუჩაზე N3 საცხოვრებელი სახლის სახურავის რეაბილიტაცია</t>
    </r>
    <r>
      <rPr>
        <sz val="11"/>
        <color theme="1"/>
        <rFont val="Calibri"/>
        <family val="2"/>
        <scheme val="minor"/>
      </rPr>
      <t/>
    </r>
  </si>
  <si>
    <t>არზიანის ქუჩაზე N9 საცხოვრებელი სახლის სახურავის  -პროექტის ღირებულება 95,013 ლარი.</t>
  </si>
  <si>
    <t xml:space="preserve"> არზიანის ქუჩაზე N12 საცხოვრებელი სახლის სახურავის რეაბილიტაცია</t>
  </si>
  <si>
    <t>ელადას ქუჩაზე N17 საცხოვრებელი სახლის სახურავის რეაბილიტაცია</t>
  </si>
  <si>
    <t xml:space="preserve">სამეგრელოს ქუჩაზე N34 საცხოვრებელი სახლის სახურავის რეაბილიტაცია </t>
  </si>
  <si>
    <t>. სარსანიას ქუჩაზე N36 საცხოვრებელი სახლის სახურავის რეაბილიტაცია</t>
  </si>
  <si>
    <t xml:space="preserve"> გურიის ქუჩაზე N177 საცხოვრებელი სახლის სახურავის რეაბილიტაცია</t>
  </si>
  <si>
    <t xml:space="preserve">სამეგრელოს ქუჩაზე N36 საცხოვრებელი სახლის სახურავის რეაბილიტაცია </t>
  </si>
  <si>
    <t xml:space="preserve"> გორგასლის ქუჩაზე N4 საცხოვრებელი სახლის სახურავის რეაბილიტაცი</t>
  </si>
  <si>
    <t xml:space="preserve"> არზიანის ქუცაზე N13 საცხოვრებელი სახლის სახურავის რეაბილიტაცია</t>
  </si>
  <si>
    <t>9 აპრილის ხეივანზე  N17 საცხოვრებელი სახლის სახურავის რეაბილიტაცია</t>
  </si>
  <si>
    <t xml:space="preserve"> აღმაშენებლის ქუჩაზე N28 საცხოვრებელი სახლის სახურავის რეაბილიტაცია</t>
  </si>
  <si>
    <t xml:space="preserve"> ვაჩნაძის ქუცაზე N1 საცხოვრებელი სახლის სახურავის რეაბილიტაცია</t>
  </si>
  <si>
    <t>ვაჩნაძის ქუჩაზე N2 საცხოვრებელი სახლის სახურავის რეაბილიტაცია</t>
  </si>
  <si>
    <t>ჭავჭავაძის ქუჩაზე N277 საცხოვრებელი სახლის სახურავის რეაბილიტაცია</t>
  </si>
  <si>
    <t>აღმაშენებლის ქუჩაზე N53 საცხოვრებელი სახლის სახურავის რეაბილიტაცია</t>
  </si>
  <si>
    <t>აღმაშენებლის ქუჩაზე N33 საცხოვრებელი სახლის სახურავის რეაბილიტაცია</t>
  </si>
  <si>
    <t>აღმაშენებლის ქუჩაზე N9 საცხოვრებელი სახლის სახურავის რეაბილიტაცია</t>
  </si>
  <si>
    <t xml:space="preserve">9 აპრილის ხეივანზე N8 საცხოვრებელი სახლის სახურავის რეაბილიტაცია </t>
  </si>
  <si>
    <t>9 აპრილის ხეივანზე N14 საცხოვრებელი სახლის სახურავის რეაბილიტაცია</t>
  </si>
  <si>
    <t>სარსანიას ქუჩაზე N34 საცხოვრებელი სახლის სახურავის რეაბილიტაცია</t>
  </si>
  <si>
    <t xml:space="preserve">ჯიქიას ქუჩაზე N6 საცხოვრებელი სახლის სახურავის რეაბილიტაცია </t>
  </si>
  <si>
    <t xml:space="preserve"> გორგასლის ქუჩაზე N2 საცხოვრებელი სახლის სახურავის რეაბილიტაცია</t>
  </si>
  <si>
    <t xml:space="preserve"> აბაშიძის ქუჩაზე  N41 საცხოვრებელი სახლის სახურავის რეაბილიტაცია </t>
  </si>
  <si>
    <t xml:space="preserve"> 9 აპრილის ქუცაზე  N33 საცხოვრებელი სახლის სახურავის რეაბილიტაცია</t>
  </si>
  <si>
    <t xml:space="preserve"> კოსტავას ქუჩაზე N6 საცხოვრებელი სახლის სახურავის რეაბილიტაცია</t>
  </si>
  <si>
    <t xml:space="preserve">აკაკის ქუჩაზე N108 საცხოვრებელი სახლის სახურავის რეაბილიტაცია </t>
  </si>
  <si>
    <t>კაკულიას ქუჩაზე N64 საცხოვრებელი სახლის სახურავის რეაბილიტაცია</t>
  </si>
  <si>
    <t xml:space="preserve"> სამეგრელოს ქუჩაზე N32  საცხოვრებელი სახლის სახურავის რეაბილიტაცია</t>
  </si>
  <si>
    <t xml:space="preserve">კრატასიუკის N5 საცხოვრებელი სახლის სახურავის რეაბილიტაცია </t>
  </si>
  <si>
    <t>ქალაქ ფოთში, მშვიდობის  ქუჩის რეაბილიტაცია</t>
  </si>
  <si>
    <t>ქალაქ ფოთში, ალექსანდრე პუშკინის ქუჩის სარეაბილიტაციო სამუშაოები</t>
  </si>
  <si>
    <t>ქალაქ ფოთში, პეტრე იბერის ქუჩის რეაბილიტაცია</t>
  </si>
  <si>
    <t>ქალაქ ფოთში, ტარას შევჩენკოს ქუჩის რეაბილიტაცია</t>
  </si>
  <si>
    <t>ქალაქ ფოთში, ბორის პაიჭაძის ქუჩის რეაბილიტაცია</t>
  </si>
  <si>
    <t>ქალაქ ფოთში, კაცაძეს ქუჩის რეაბილიტაცია</t>
  </si>
  <si>
    <t>ქალაქ ფოთში, ნიკანდრო გაბუნიას ქუჩის რეაბილიტაცია</t>
  </si>
  <si>
    <t xml:space="preserve"> ქალაქ ფოთში, კაკულიას ქუჩის რეაბილიტაცია</t>
  </si>
  <si>
    <t xml:space="preserve"> ქალაქ ფოთში, ექვთიმე თაყაიშვილის ქუჩის რეაბილიტაცია</t>
  </si>
  <si>
    <t xml:space="preserve"> ქალაქ ფოთში, სვანეთის ქუჩის რეაბილიტაცია</t>
  </si>
  <si>
    <t xml:space="preserve"> ქალაქ ფოთში, ჩიტაიას ქუჩის რეაბილიტაცია</t>
  </si>
  <si>
    <t xml:space="preserve"> ქალაქ ფოთში, თბილისის ქუჩის რეაბილიტაცია</t>
  </si>
  <si>
    <t>ქალაქ ფოთში, ელადას ქუჩის რეაბილიტაცია</t>
  </si>
  <si>
    <t>ქალაქ ფოთში, აჭარის ქუჩის რეაბილიტაცია</t>
  </si>
  <si>
    <t>რეგიონში განსახორციელებელი პროექტების ფონდის (რგპფ) პროექტები 2025-2026  წელი</t>
  </si>
  <si>
    <t xml:space="preserve">ქალაქ ფოთში, მაკალათიასა და ჭონქაძის ქუჩების გზის საფარის რეაბილიტაცია </t>
  </si>
  <si>
    <t xml:space="preserve"> ქ. ფოთში კლდიაშვილის, მემედ აბაშიძის და ზურაბ ნანავას ქუჩების გზის საფარის რეაბილიტაცია</t>
  </si>
  <si>
    <t>ქ. ფოთში ვეკუას ქუჩის გზის საფარის რეაბილიტაცია</t>
  </si>
  <si>
    <t>ქ. ფოთში მირცხულავას ქუჩის გზის საფარის რეაბილიტაცია</t>
  </si>
  <si>
    <t>ქ. ფოთში სოხუმის ქუჩის გზის საფარის რეაბილიტაცია</t>
  </si>
  <si>
    <t>ქ. ფოთში თამარ მეფის ქუჩის ნაწილის (დავით აღმაშენებლის ქუჩიდან 9 აპრილის ხეივნამდე) ტროტუარების მოპირკეთება</t>
  </si>
  <si>
    <t xml:space="preserve">ქალაქ ფოთში, ამირანაშვილისა და ჩოლოყაშვილის ქუჩების გზის საფარის რეაბილიტაცია </t>
  </si>
  <si>
    <t xml:space="preserve">ქალაქ ფოთში, კოლხეთისა და ნუცუბიძის ქუჩების გზის საფარის რეაბილიტაცია </t>
  </si>
  <si>
    <t xml:space="preserve">ქალაქ ფოთში, მეუნარგიასა და ჭყონდიდელის ქუჩების გზის საფარის რეაბილიტაცია </t>
  </si>
  <si>
    <t>რეგიონში განსახორციელებელი პროექტების ფონდის (რგპფ) პროექტები 2026-2027-2028  წელი</t>
  </si>
  <si>
    <t xml:space="preserve"> ქ. ფოთში ვლადიმერ კომაროვის ქუჩის  გზის რეაბილიტაცია</t>
  </si>
  <si>
    <t xml:space="preserve"> ქ. ფოთში, პეტრე პირტახიას ქუჩის გზის რეაბილიტაცია</t>
  </si>
  <si>
    <t xml:space="preserve"> ქ. ფოთში, კონსტანტინე ლესელიძის ქუჩის  გზის რეაბილიტაცია</t>
  </si>
  <si>
    <t xml:space="preserve"> ქ. ფოთში, მაქსიმ გორკის ქუჩა და ლომოურის  ქუჩის  გზის რეაბილიტაცია</t>
  </si>
  <si>
    <t xml:space="preserve"> ქ. ფოთში, ახალგაზრდობის ქუჩა-გორის ქუჩის  გზის რეაბილიტაცია</t>
  </si>
  <si>
    <t xml:space="preserve"> ქ. ფოთში, აქვსენტი ცაგარელის ქუჩა-ქუჩიშვილის ქუჩის  გზის რეაბილიტაცია</t>
  </si>
  <si>
    <t xml:space="preserve"> ქ. ფოთში, პავლე ინგოროყვას ქუჩის გზის რეაბილიტაცია</t>
  </si>
  <si>
    <t xml:space="preserve"> ქ. ფოთში, ანდრო გაბუნიას ქუჩის გზის რეაბილიტაცია</t>
  </si>
  <si>
    <t xml:space="preserve"> ქ. ფოთში, მცხეთის  ქუჩის,თბილისის ქუჩის, ქუთაისის ქუჩის გზის  რეაბილიტაცია</t>
  </si>
  <si>
    <t xml:space="preserve"> ქ. ფოთში, ქაქუცა ჩოლოყაშვილის  ქუჩის  გზის საფარის რეაბილიტაცია</t>
  </si>
  <si>
    <t xml:space="preserve"> ქ. ფოთში, კონსტანტინე მესხის  ქუჩის გზის რეაბილიტაცია</t>
  </si>
  <si>
    <t xml:space="preserve"> ქ. ფოთში, 300 არაგველის ქუჩის გზის რეაბილიტაცია</t>
  </si>
  <si>
    <t xml:space="preserve"> ქ. ფოთში, დიდგორის ქუჩის გზის რეაბილიტაცია</t>
  </si>
  <si>
    <t xml:space="preserve"> ქ. ფოთში, პეტრე მელიქიშვილის ქუჩის  გზის რეაბილიტაცია</t>
  </si>
  <si>
    <t xml:space="preserve"> ქ. ფოთში, პეტრე მელიქიშვილისს ქუჩის გზის რეაბილიტაცია</t>
  </si>
  <si>
    <t xml:space="preserve"> ქ. ფოთში, ილია ჭავჭავაძეს ქუჩის გზის რეაბილიტაცია</t>
  </si>
  <si>
    <t xml:space="preserve"> ქ. ფოთში, შიო არაგვისპირელის ქუჩის  გზის რეაბილიტაცია</t>
  </si>
  <si>
    <t xml:space="preserve"> ქ. ფოთში, გურამიშვილის ქუჩის გზის რეაბილიტაცია</t>
  </si>
  <si>
    <t xml:space="preserve"> ქ. ფოთში, მოწერელიას ქუჩის გზის  რეაბილიტაცია</t>
  </si>
  <si>
    <t xml:space="preserve"> ქ. ფოთში, პალიასტომის ქუჩის გზის  რეაბილიტაცია</t>
  </si>
  <si>
    <t xml:space="preserve"> ქ. ფოთში,  ილია ვეკუას ქუჩის გზის რეაბილიტაცია</t>
  </si>
  <si>
    <t xml:space="preserve"> ქ. ფოთში, ჩიტაძის  ქუჩის გზის რეაბილიტაცია</t>
  </si>
  <si>
    <t xml:space="preserve"> ქ. ფოთში, უნივერსიტეტის  ქუჩის გზის რეაბილიტაცია</t>
  </si>
  <si>
    <t xml:space="preserve"> ქ. ფოთში, ვახტანგ გორგასლის  ქუჩის  გზის რეაბილიტაცია</t>
  </si>
  <si>
    <t xml:space="preserve"> ქ. ფოთში,  ტექსელის ქუჩა-ფიჩხაია ქუჩის  გზის რეაბილიტაცია</t>
  </si>
  <si>
    <t xml:space="preserve"> ქ. ფოთში,  პეტრე ბაგრატიონის ქუჩის გზის რეაბილიტაცია</t>
  </si>
  <si>
    <t xml:space="preserve"> ქ. ფოთში, ალექსანდრე გრიბოედოვის  ქუჩის გზის რეაბილიტაცია</t>
  </si>
  <si>
    <t xml:space="preserve"> ქ. ფოთში,  ალექსანდრე წურწუმიას ქუჩის გზის რეაბილიტაცია</t>
  </si>
  <si>
    <t xml:space="preserve"> ქ. ფოთში, ვანო სარაჯიშვილის  ქუჩის  გზის რეაბილიტაცია</t>
  </si>
  <si>
    <t xml:space="preserve"> ქ. ფოთში, ექვთიმე თაყაიშვილის  ქუჩის  გზის რეაბილიტაცია</t>
  </si>
  <si>
    <t xml:space="preserve"> ქ. ფოთში, გიგო დიდიას  ქუჩის  გზის რეაბილიტაცია</t>
  </si>
  <si>
    <t xml:space="preserve"> ქ. ფოთში, ჯემალ  ჩახავას  ქუჩის  გზის რეაბილიტაცია</t>
  </si>
  <si>
    <t xml:space="preserve"> ქ. ფოთში, აკაკი თოფურიას ჩიხის გზის  რეაბილიტაცია</t>
  </si>
  <si>
    <t xml:space="preserve"> ქ. ფოთში, ანტონ ჩეხოვის (გურიიდან-ჭყონდიდელამდე)  ქუჩის გზის  რეაბილიტაცია</t>
  </si>
  <si>
    <t xml:space="preserve"> ქ. ფოთში,  შალვა გაბუნიას  ქუჩის გზის რეაბილიტაცია</t>
  </si>
  <si>
    <t xml:space="preserve"> ქ. ფოთში, ვასილ პეტრიაშვილის ქუჩის გზის  რეაბილიტაცია</t>
  </si>
  <si>
    <t xml:space="preserve"> ქ. ფოთში, შალვა დადიანის I ჩიხი  ქუჩის  გზის რეაბილიტაცია</t>
  </si>
  <si>
    <t xml:space="preserve"> ქ. ფოთში, ნიკოლოზ გოგოლის  ქუჩის  გზის რეაბილიტაცია</t>
  </si>
  <si>
    <t xml:space="preserve"> ქ. ფოთში, ზვიად ჩიჩუას  ქუჩის გზის რეაბილიტაცია</t>
  </si>
  <si>
    <t xml:space="preserve"> ქ. ფოთში,  ანტონ ფურცელაძის ქუჩის  გზის რეაბილიტაცია</t>
  </si>
  <si>
    <t xml:space="preserve"> ქ. ფოთში, ზვიად დათუაშვილის  ქუჩის  გზის რეაბილიტაცია</t>
  </si>
  <si>
    <t xml:space="preserve"> ქ. ფოთში,  ნიკო ფიროსმანის ქუჩის გზის რეაბილიტაცია</t>
  </si>
  <si>
    <t xml:space="preserve"> ქ. ფოთში, ნატო ვაჩნაძის  ქუჩის გზის რეაბილიტაცია</t>
  </si>
  <si>
    <t xml:space="preserve"> ქ. ფოთში,  ნატო ვაჩნაძის ჩიხის  გზის რეაბილიტაცია</t>
  </si>
  <si>
    <t xml:space="preserve"> ქ. ფოთში, ივანე მაჩაბლის  ქუჩის გზის რეაბილიტაცია</t>
  </si>
  <si>
    <t xml:space="preserve"> ქ. ფოთში,  ალექსანდრე ყაზბეგის ქუჩის  გზის რეაბილიტაცია</t>
  </si>
  <si>
    <t xml:space="preserve"> ქ. ფოთში, ვასილ ბარნოვის  ქუჩის გზის რეაბილიტაცია</t>
  </si>
  <si>
    <t xml:space="preserve"> ქ. ფოთში,  ერთობის ქუჩის გზის რეაბილიტაცია</t>
  </si>
  <si>
    <t xml:space="preserve"> ქ. ფოთში,  ბაჩუკ კოკაიას ქუჩის  გზის რეაბილიტაცია</t>
  </si>
  <si>
    <t xml:space="preserve"> ქ. ფოთში,  არსენას ქუჩის გზის რეაბილიტაცია</t>
  </si>
  <si>
    <t xml:space="preserve"> ქ. ფოთში, სულხან-საბა ორბელიანის  ქუჩის  გზის რეაბილიტაცია</t>
  </si>
  <si>
    <t xml:space="preserve"> ქ. ფოთში, მიხეილ ლერმონტოვის ჩიხის გზის რეაბილიტაცია</t>
  </si>
  <si>
    <t xml:space="preserve"> ქ. ფოთში, გურიის ქუჩიდან კოლიმბარამდე მისასვლელი გზის  რეაბილიტაცია</t>
  </si>
  <si>
    <t xml:space="preserve"> ქ. ფოთში,  ალექსანდრე ჭავჭავაძის II ჩიხის გზის  რეაბილიტაცია</t>
  </si>
  <si>
    <t xml:space="preserve"> ქ. ფოთში,   ზურაბ სარსანია დარჩენილი მონაკვეთის გზის რეაბილიტაცია</t>
  </si>
  <si>
    <t xml:space="preserve">ქალაქ ფოთში, კრატასიუკის ქუჩა N36-ში  და კოსტავას ქუჩაზე მდებარე სატუმბო სადგურის რეაბილიტაცია  
</t>
  </si>
  <si>
    <t>ქალაქში სანიაღვრე წყლის სისტემის მოწესრიგება</t>
  </si>
  <si>
    <t>მემედ აბაშიძის ქუჩა N41 მრავალბინიანი საცხოვრებელი სახლის სახურავის რეაბილიტაცია</t>
  </si>
  <si>
    <t>ქალაქ ფოთში, დავით აღმაშენებლის ქუჩა N10-ში მდებარე შენობის სახურავის რეაბილიტაცია</t>
  </si>
  <si>
    <t>ქალაქ ფოთში,  გურიის ქუჩაზე მდებარე N179 მრავალბინიანი საცხოვრებელი სახლის ფასადის რეაბილიტაცია</t>
  </si>
  <si>
    <t>ქალაქის იერსახის გაუმჯობესება</t>
  </si>
  <si>
    <t>ქალაქ ფოთში, 9 აპრილის ხეივანი N13ა-ში მდებარე საკალათბურთო დარბაზის შენობის კედლების აღდგენა-გამაგრებითი სამუშაოები</t>
  </si>
  <si>
    <t>მოსახლეობისთვის გაუმჯობესებული ინფრასტრუქტურის შექმნა.</t>
  </si>
  <si>
    <t>ქალაქ ფოთში, დემეტრე თავდადებულის ქუჩაზე N9 -ში არსებული დაზიანებული მრავალბინიანი საცხოვრებელი სახლის აღდგენა-გამაგრებითი სამუშაოები</t>
  </si>
  <si>
    <t xml:space="preserve">ქალაქ ფოთში, სარსანიას ქუჩაზე N26-ში მდებარე საცხოვრებელი სახლის დემონტაჟის სამუშოები </t>
  </si>
  <si>
    <t>ქალაქ ფოთში, ელადას ქუჩა N14 მრავალბინიანი საცხოვრებელი სახლის ავარიული ნაწილის აღდგენა-გამაგრებითი სამუშაოები</t>
  </si>
  <si>
    <r>
      <t>ქალაქ</t>
    </r>
    <r>
      <rPr>
        <sz val="11"/>
        <color theme="1"/>
        <rFont val="Times New Roman"/>
        <family val="1"/>
      </rPr>
      <t xml:space="preserve"> </t>
    </r>
    <r>
      <rPr>
        <sz val="11"/>
        <color theme="1"/>
        <rFont val="Sylfaen"/>
        <family val="1"/>
      </rPr>
      <t>ფოთში</t>
    </r>
    <r>
      <rPr>
        <sz val="11"/>
        <color theme="1"/>
        <rFont val="Times New Roman"/>
        <family val="1"/>
      </rPr>
      <t xml:space="preserve">, </t>
    </r>
    <r>
      <rPr>
        <sz val="11"/>
        <color theme="1"/>
        <rFont val="Sylfaen"/>
        <family val="1"/>
      </rPr>
      <t>გურიის</t>
    </r>
    <r>
      <rPr>
        <sz val="11"/>
        <color theme="1"/>
        <rFont val="Times New Roman"/>
        <family val="1"/>
      </rPr>
      <t xml:space="preserve"> </t>
    </r>
    <r>
      <rPr>
        <sz val="11"/>
        <color theme="1"/>
        <rFont val="Sylfaen"/>
        <family val="1"/>
      </rPr>
      <t>ქუჩა</t>
    </r>
    <r>
      <rPr>
        <sz val="11"/>
        <color theme="1"/>
        <rFont val="Times New Roman"/>
        <family val="1"/>
      </rPr>
      <t xml:space="preserve"> N177-</t>
    </r>
    <r>
      <rPr>
        <sz val="11"/>
        <color theme="1"/>
        <rFont val="Sylfaen"/>
        <family val="1"/>
      </rPr>
      <t>ში</t>
    </r>
    <r>
      <rPr>
        <sz val="11"/>
        <color theme="1"/>
        <rFont val="Times New Roman"/>
        <family val="1"/>
      </rPr>
      <t>, N179-</t>
    </r>
    <r>
      <rPr>
        <sz val="11"/>
        <color theme="1"/>
        <rFont val="Sylfaen"/>
        <family val="1"/>
      </rPr>
      <t>ში</t>
    </r>
    <r>
      <rPr>
        <sz val="11"/>
        <color theme="1"/>
        <rFont val="Times New Roman"/>
        <family val="1"/>
      </rPr>
      <t>, N181-</t>
    </r>
    <r>
      <rPr>
        <sz val="11"/>
        <color theme="1"/>
        <rFont val="Sylfaen"/>
        <family val="1"/>
      </rPr>
      <t>ში</t>
    </r>
    <r>
      <rPr>
        <sz val="11"/>
        <color theme="1"/>
        <rFont val="Times New Roman"/>
        <family val="1"/>
      </rPr>
      <t>, N183-</t>
    </r>
    <r>
      <rPr>
        <sz val="11"/>
        <color theme="1"/>
        <rFont val="Sylfaen"/>
        <family val="1"/>
      </rPr>
      <t>ში</t>
    </r>
    <r>
      <rPr>
        <sz val="11"/>
        <color theme="1"/>
        <rFont val="Times New Roman"/>
        <family val="1"/>
      </rPr>
      <t>, N187-</t>
    </r>
    <r>
      <rPr>
        <sz val="11"/>
        <color theme="1"/>
        <rFont val="Sylfaen"/>
        <family val="1"/>
      </rPr>
      <t>ში</t>
    </r>
    <r>
      <rPr>
        <sz val="11"/>
        <color theme="1"/>
        <rFont val="Times New Roman"/>
        <family val="1"/>
      </rPr>
      <t>, N189-</t>
    </r>
    <r>
      <rPr>
        <sz val="11"/>
        <color theme="1"/>
        <rFont val="Sylfaen"/>
        <family val="1"/>
      </rPr>
      <t>ში მდებარე</t>
    </r>
    <r>
      <rPr>
        <sz val="11"/>
        <color theme="1"/>
        <rFont val="Times New Roman"/>
        <family val="1"/>
      </rPr>
      <t xml:space="preserve"> </t>
    </r>
    <r>
      <rPr>
        <sz val="11"/>
        <color theme="1"/>
        <rFont val="Sylfaen"/>
        <family val="1"/>
      </rPr>
      <t>მრავალბინიანი</t>
    </r>
    <r>
      <rPr>
        <sz val="11"/>
        <color theme="1"/>
        <rFont val="Times New Roman"/>
        <family val="1"/>
      </rPr>
      <t xml:space="preserve"> </t>
    </r>
    <r>
      <rPr>
        <sz val="11"/>
        <color theme="1"/>
        <rFont val="Sylfaen"/>
        <family val="1"/>
      </rPr>
      <t>საცხოვრებელი</t>
    </r>
    <r>
      <rPr>
        <sz val="11"/>
        <color theme="1"/>
        <rFont val="Times New Roman"/>
        <family val="1"/>
      </rPr>
      <t xml:space="preserve"> </t>
    </r>
    <r>
      <rPr>
        <sz val="11"/>
        <color theme="1"/>
        <rFont val="Sylfaen"/>
        <family val="1"/>
      </rPr>
      <t>სახლების</t>
    </r>
    <r>
      <rPr>
        <sz val="11"/>
        <color theme="1"/>
        <rFont val="Times New Roman"/>
        <family val="1"/>
      </rPr>
      <t xml:space="preserve"> </t>
    </r>
    <r>
      <rPr>
        <sz val="11"/>
        <color theme="1"/>
        <rFont val="Sylfaen"/>
        <family val="1"/>
      </rPr>
      <t>ეზოების</t>
    </r>
    <r>
      <rPr>
        <sz val="11"/>
        <color theme="1"/>
        <rFont val="Times New Roman"/>
        <family val="1"/>
      </rPr>
      <t xml:space="preserve"> </t>
    </r>
    <r>
      <rPr>
        <sz val="11"/>
        <color theme="1"/>
        <rFont val="Sylfaen"/>
        <family val="1"/>
      </rPr>
      <t>კეთილმოწყობა</t>
    </r>
  </si>
  <si>
    <r>
      <t xml:space="preserve">ქალაქ ფოთში, გურიის ქუჩა </t>
    </r>
    <r>
      <rPr>
        <sz val="12"/>
        <color rgb="FF000000"/>
        <rFont val="Sylfaen"/>
        <family val="1"/>
      </rPr>
      <t xml:space="preserve"> </t>
    </r>
    <r>
      <rPr>
        <sz val="11"/>
        <color rgb="FF000000"/>
        <rFont val="Sylfaen"/>
        <family val="1"/>
      </rPr>
      <t>N191-ში და N193-ში მდებარე მრავალბინიანი საცხოვრებელი სახლების ეზოების კეთილმოწყობა</t>
    </r>
  </si>
  <si>
    <r>
      <t>ქალაქ</t>
    </r>
    <r>
      <rPr>
        <sz val="11"/>
        <color theme="1"/>
        <rFont val="Times New Roman"/>
        <family val="1"/>
      </rPr>
      <t xml:space="preserve"> </t>
    </r>
    <r>
      <rPr>
        <sz val="11"/>
        <color theme="1"/>
        <rFont val="Sylfaen"/>
        <family val="1"/>
      </rPr>
      <t>ფოთში</t>
    </r>
    <r>
      <rPr>
        <sz val="11"/>
        <color theme="1"/>
        <rFont val="Times New Roman"/>
        <family val="1"/>
      </rPr>
      <t xml:space="preserve">, </t>
    </r>
    <r>
      <rPr>
        <sz val="11"/>
        <color theme="1"/>
        <rFont val="Sylfaen"/>
        <family val="1"/>
      </rPr>
      <t>კ</t>
    </r>
    <r>
      <rPr>
        <sz val="11"/>
        <color theme="1"/>
        <rFont val="Times New Roman"/>
        <family val="1"/>
      </rPr>
      <t>.</t>
    </r>
    <r>
      <rPr>
        <sz val="11"/>
        <color theme="1"/>
        <rFont val="Sylfaen"/>
        <family val="1"/>
      </rPr>
      <t>გამსახურდიას</t>
    </r>
    <r>
      <rPr>
        <sz val="11"/>
        <color theme="1"/>
        <rFont val="Times New Roman"/>
        <family val="1"/>
      </rPr>
      <t xml:space="preserve"> </t>
    </r>
    <r>
      <rPr>
        <sz val="11"/>
        <color theme="1"/>
        <rFont val="Sylfaen"/>
        <family val="1"/>
      </rPr>
      <t>ქუჩა</t>
    </r>
    <r>
      <rPr>
        <sz val="11"/>
        <color theme="1"/>
        <rFont val="Times New Roman"/>
        <family val="1"/>
      </rPr>
      <t xml:space="preserve"> N16-</t>
    </r>
    <r>
      <rPr>
        <sz val="11"/>
        <color theme="1"/>
        <rFont val="Sylfaen"/>
        <family val="1"/>
      </rPr>
      <t>ში</t>
    </r>
    <r>
      <rPr>
        <sz val="11"/>
        <color theme="1"/>
        <rFont val="Times New Roman"/>
        <family val="1"/>
      </rPr>
      <t>,</t>
    </r>
    <r>
      <rPr>
        <sz val="11"/>
        <color theme="1"/>
        <rFont val="Sylfaen"/>
        <family val="1"/>
      </rPr>
      <t>ზამბახიძის</t>
    </r>
    <r>
      <rPr>
        <sz val="11"/>
        <color theme="1"/>
        <rFont val="Times New Roman"/>
        <family val="1"/>
      </rPr>
      <t xml:space="preserve"> </t>
    </r>
    <r>
      <rPr>
        <sz val="11"/>
        <color theme="1"/>
        <rFont val="Sylfaen"/>
        <family val="1"/>
      </rPr>
      <t>ქუჩა</t>
    </r>
    <r>
      <rPr>
        <sz val="11"/>
        <color theme="1"/>
        <rFont val="Times New Roman"/>
        <family val="1"/>
      </rPr>
      <t xml:space="preserve"> N26-</t>
    </r>
    <r>
      <rPr>
        <sz val="11"/>
        <color theme="1"/>
        <rFont val="Sylfaen"/>
        <family val="1"/>
      </rPr>
      <t>ში</t>
    </r>
    <r>
      <rPr>
        <sz val="11"/>
        <color theme="1"/>
        <rFont val="Times New Roman"/>
        <family val="1"/>
      </rPr>
      <t>, N28-</t>
    </r>
    <r>
      <rPr>
        <sz val="11"/>
        <color theme="1"/>
        <rFont val="Sylfaen"/>
        <family val="1"/>
      </rPr>
      <t>ში</t>
    </r>
    <r>
      <rPr>
        <sz val="11"/>
        <color theme="1"/>
        <rFont val="Times New Roman"/>
        <family val="1"/>
      </rPr>
      <t xml:space="preserve"> </t>
    </r>
    <r>
      <rPr>
        <sz val="11"/>
        <color theme="1"/>
        <rFont val="Sylfaen"/>
        <family val="1"/>
      </rPr>
      <t>და</t>
    </r>
    <r>
      <rPr>
        <sz val="11"/>
        <color theme="1"/>
        <rFont val="Times New Roman"/>
        <family val="1"/>
      </rPr>
      <t xml:space="preserve"> </t>
    </r>
    <r>
      <rPr>
        <sz val="11"/>
        <color theme="1"/>
        <rFont val="Sylfaen"/>
        <family val="1"/>
      </rPr>
      <t>ბარათაშვილის</t>
    </r>
    <r>
      <rPr>
        <sz val="11"/>
        <color theme="1"/>
        <rFont val="Times New Roman"/>
        <family val="1"/>
      </rPr>
      <t xml:space="preserve"> </t>
    </r>
    <r>
      <rPr>
        <sz val="11"/>
        <color theme="1"/>
        <rFont val="Sylfaen"/>
        <family val="1"/>
      </rPr>
      <t>ქუჩა</t>
    </r>
    <r>
      <rPr>
        <sz val="11"/>
        <color theme="1"/>
        <rFont val="Times New Roman"/>
        <family val="1"/>
      </rPr>
      <t xml:space="preserve"> N25-</t>
    </r>
    <r>
      <rPr>
        <sz val="11"/>
        <color theme="1"/>
        <rFont val="Sylfaen"/>
        <family val="1"/>
      </rPr>
      <t>ში</t>
    </r>
    <r>
      <rPr>
        <sz val="11"/>
        <color theme="1"/>
        <rFont val="Times New Roman"/>
        <family val="1"/>
      </rPr>
      <t xml:space="preserve"> </t>
    </r>
    <r>
      <rPr>
        <sz val="11"/>
        <color theme="1"/>
        <rFont val="Sylfaen"/>
        <family val="1"/>
      </rPr>
      <t>მდებარე</t>
    </r>
    <r>
      <rPr>
        <sz val="11"/>
        <color theme="1"/>
        <rFont val="Times New Roman"/>
        <family val="1"/>
      </rPr>
      <t xml:space="preserve"> </t>
    </r>
    <r>
      <rPr>
        <sz val="11"/>
        <color theme="1"/>
        <rFont val="Sylfaen"/>
        <family val="1"/>
      </rPr>
      <t>მრავალბინიანი</t>
    </r>
    <r>
      <rPr>
        <sz val="11"/>
        <color theme="1"/>
        <rFont val="Times New Roman"/>
        <family val="1"/>
      </rPr>
      <t xml:space="preserve"> </t>
    </r>
    <r>
      <rPr>
        <sz val="11"/>
        <color theme="1"/>
        <rFont val="Sylfaen"/>
        <family val="1"/>
      </rPr>
      <t>საცხოვრებელი</t>
    </r>
    <r>
      <rPr>
        <sz val="11"/>
        <color theme="1"/>
        <rFont val="Times New Roman"/>
        <family val="1"/>
      </rPr>
      <t xml:space="preserve"> </t>
    </r>
    <r>
      <rPr>
        <sz val="11"/>
        <color theme="1"/>
        <rFont val="Sylfaen"/>
        <family val="1"/>
      </rPr>
      <t>სახლების</t>
    </r>
    <r>
      <rPr>
        <sz val="11"/>
        <color theme="1"/>
        <rFont val="Times New Roman"/>
        <family val="1"/>
      </rPr>
      <t xml:space="preserve"> </t>
    </r>
    <r>
      <rPr>
        <sz val="11"/>
        <color theme="1"/>
        <rFont val="Sylfaen"/>
        <family val="1"/>
      </rPr>
      <t>შიდა</t>
    </r>
    <r>
      <rPr>
        <sz val="11"/>
        <color theme="1"/>
        <rFont val="Times New Roman"/>
        <family val="1"/>
      </rPr>
      <t xml:space="preserve"> </t>
    </r>
    <r>
      <rPr>
        <sz val="11"/>
        <color theme="1"/>
        <rFont val="Sylfaen"/>
        <family val="1"/>
      </rPr>
      <t>ეზოს</t>
    </r>
    <r>
      <rPr>
        <sz val="11"/>
        <color theme="1"/>
        <rFont val="Times New Roman"/>
        <family val="1"/>
      </rPr>
      <t xml:space="preserve"> </t>
    </r>
    <r>
      <rPr>
        <sz val="11"/>
        <color theme="1"/>
        <rFont val="Sylfaen"/>
        <family val="1"/>
      </rPr>
      <t>კეთილმოწყობა</t>
    </r>
  </si>
  <si>
    <t>ქალაქ ფოთში, ცენტრალურ პარკში, ატრაქციონი „გემი“ - ს, ატრაქციონი “თოკების პარკის„ „საცოცი კედლის“ და ელექტრო მანქანების ავტოდრომის იატაკის მოწყობა</t>
  </si>
  <si>
    <r>
      <t>ქალაქ</t>
    </r>
    <r>
      <rPr>
        <sz val="11"/>
        <color rgb="FF222222"/>
        <rFont val="Arial"/>
        <family val="2"/>
      </rPr>
      <t xml:space="preserve"> </t>
    </r>
    <r>
      <rPr>
        <sz val="11"/>
        <color rgb="FF222222"/>
        <rFont val="Sylfaen"/>
        <family val="1"/>
      </rPr>
      <t>ფოთში</t>
    </r>
    <r>
      <rPr>
        <sz val="11"/>
        <color rgb="FF222222"/>
        <rFont val="Arial"/>
        <family val="2"/>
      </rPr>
      <t xml:space="preserve">, </t>
    </r>
    <r>
      <rPr>
        <sz val="11"/>
        <color rgb="FF222222"/>
        <rFont val="Sylfaen"/>
        <family val="1"/>
      </rPr>
      <t>დავით</t>
    </r>
    <r>
      <rPr>
        <sz val="11"/>
        <color rgb="FF222222"/>
        <rFont val="Arial"/>
        <family val="2"/>
      </rPr>
      <t xml:space="preserve"> </t>
    </r>
    <r>
      <rPr>
        <sz val="11"/>
        <color rgb="FF222222"/>
        <rFont val="Sylfaen"/>
        <family val="1"/>
      </rPr>
      <t>აღმაშენებლის</t>
    </r>
    <r>
      <rPr>
        <sz val="11"/>
        <color rgb="FF222222"/>
        <rFont val="Arial"/>
        <family val="2"/>
      </rPr>
      <t xml:space="preserve"> </t>
    </r>
    <r>
      <rPr>
        <sz val="11"/>
        <color rgb="FF222222"/>
        <rFont val="Sylfaen"/>
        <family val="1"/>
      </rPr>
      <t>ხიდის</t>
    </r>
    <r>
      <rPr>
        <sz val="11"/>
        <color rgb="FF222222"/>
        <rFont val="Arial"/>
        <family val="2"/>
      </rPr>
      <t xml:space="preserve"> </t>
    </r>
    <r>
      <rPr>
        <sz val="11"/>
        <color rgb="FF222222"/>
        <rFont val="Sylfaen"/>
        <family val="1"/>
      </rPr>
      <t>და</t>
    </r>
    <r>
      <rPr>
        <sz val="11"/>
        <color rgb="FF222222"/>
        <rFont val="Arial"/>
        <family val="2"/>
      </rPr>
      <t xml:space="preserve"> </t>
    </r>
    <r>
      <rPr>
        <sz val="11"/>
        <color rgb="FF222222"/>
        <rFont val="Sylfaen"/>
        <family val="1"/>
      </rPr>
      <t>ცოტნე</t>
    </r>
    <r>
      <rPr>
        <sz val="11"/>
        <color rgb="FF222222"/>
        <rFont val="Arial"/>
        <family val="2"/>
      </rPr>
      <t xml:space="preserve"> </t>
    </r>
    <r>
      <rPr>
        <sz val="11"/>
        <color rgb="FF222222"/>
        <rFont val="Sylfaen"/>
        <family val="1"/>
      </rPr>
      <t>დადიანის</t>
    </r>
    <r>
      <rPr>
        <sz val="11"/>
        <color rgb="FF222222"/>
        <rFont val="Arial"/>
        <family val="2"/>
      </rPr>
      <t xml:space="preserve"> </t>
    </r>
    <r>
      <rPr>
        <sz val="11"/>
        <color rgb="FF222222"/>
        <rFont val="Sylfaen"/>
        <family val="1"/>
      </rPr>
      <t>ხიდის</t>
    </r>
    <r>
      <rPr>
        <sz val="11"/>
        <color rgb="FF222222"/>
        <rFont val="Arial"/>
        <family val="2"/>
      </rPr>
      <t xml:space="preserve"> </t>
    </r>
    <r>
      <rPr>
        <sz val="11"/>
        <color rgb="FF222222"/>
        <rFont val="Sylfaen"/>
        <family val="1"/>
      </rPr>
      <t>გარე</t>
    </r>
    <r>
      <rPr>
        <sz val="11"/>
        <color rgb="FF222222"/>
        <rFont val="Arial"/>
        <family val="2"/>
      </rPr>
      <t xml:space="preserve"> </t>
    </r>
    <r>
      <rPr>
        <sz val="11"/>
        <color rgb="FF222222"/>
        <rFont val="Sylfaen"/>
        <family val="1"/>
      </rPr>
      <t>განათების</t>
    </r>
    <r>
      <rPr>
        <sz val="11"/>
        <color rgb="FF222222"/>
        <rFont val="Arial"/>
        <family val="2"/>
      </rPr>
      <t xml:space="preserve"> </t>
    </r>
    <r>
      <rPr>
        <sz val="11"/>
        <color rgb="FF222222"/>
        <rFont val="Sylfaen"/>
        <family val="1"/>
      </rPr>
      <t>რეაბილიტაცია</t>
    </r>
  </si>
  <si>
    <t>ინფრასტრუქტურის გაუმჯობესება</t>
  </si>
  <si>
    <t xml:space="preserve">ქალაქ ფოთში, ლარნაკას ქუჩაზე გარე განათების მოწყობა </t>
  </si>
  <si>
    <t>დანართიN1</t>
  </si>
  <si>
    <t>2028 წელი</t>
  </si>
  <si>
    <t>2.1 მხარის საგზაო ინფრასტრუქტურის არარეაბილიტირებული ნაწილის, მისი პრიორიტეტული გზების რეაბილიტაცია</t>
  </si>
  <si>
    <t>ზუგდიდის მუნიციპალიტეტის ჭითაწყარის ადმინისტრაციულ ერთეულში კ. გამსახურდიას (თავისუფლების ქუჩის ბოლოდან ჭყონდიდელის ქუჩამდე) და ზვ. გამსახურდიას ქუჩებზე საავტომობილო გზის საფარის სარეაბილიტაციო სამუშაოები</t>
  </si>
  <si>
    <t>რეაბილიტირებული გზით ისარგებლებს ჭითაწყარის ადმინისტრაციულ ერთეულში, ზვ. და კ. გამსახურდიას ქუჩებზე მცხოვრები დაახლოებით 1500 ბენეფიციარი.</t>
  </si>
  <si>
    <t>ჭითაწყაარის ადმინისტრაციული ერთეული</t>
  </si>
  <si>
    <t>ზუგდიდის მუნიციპალიტეტის მერია</t>
  </si>
  <si>
    <t>აღნიშნული პროექტი მოიცავს 2300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ჭითაწყარის ადმინისტრაციულ ერთეულში, ზვ. და კ. გამსახურდიას ქუჩებზე მცხოვრები დაახლოებით 1500 ბენეფიციარი.</t>
  </si>
  <si>
    <t>ზუგდიდის მუნიციპალიტეტის ჭაქვინჯის ადმინისტრაციულ ერთეულში, ბაღმარანის უბანში, ტაბიძის ქუჩაზე საავტომობილო გზის სარეაბილიტაციო სამუშაოები</t>
  </si>
  <si>
    <t>რეაბილიტირებული გზით ისარგებლებს ჭაქვინჯის ადმინისტრაციულ ერთეულში, ბაღმარანის უბანში, ტაბიძის ქუჩაზე მცხოვრები დაახლოებით 750 ბენეფიციარი.</t>
  </si>
  <si>
    <t>ჭაქვინჯის ადმინისტრაციული ერთეული</t>
  </si>
  <si>
    <t>აღნიშნული პროექტი მოიცავს 1118 გრძ. მეტრზე საავტომობილო გზის საფარის და გზის შემადგენელი ნაწილების რეაბილიტაციას, რეაბილიტირებული  გზით ისარგებლებს ჭაქვინჯის ადმინისტრაციულ ერთეულში, ბაღმარანის უბანში, ტაბიძის ქუჩაზე მცხოვრები დაახლოებით 750 ბენეფიციარი.</t>
  </si>
  <si>
    <t>ზუგდიდის მუნიციპალიტეტის ჭაქვინჯის ადმინისტრაციულ ერთეულში,
კოსტავას ქუჩაზე საავტომობილო გზის სარეაბილიტაციო სამუშაოები</t>
  </si>
  <si>
    <t>რეაბილიტირებული გზით ისარგებლებს ჭაქვინჯის ადმინისტრაციულ ერთეულში, კოსტავას ქუჩაზე მცხოვრები დაახლოებით 800 ბენეფიციარი.</t>
  </si>
  <si>
    <t>აღნიშნული პროექტი მოიცავს 1032 გრძ. მეტრზე საავტომობილო გზის საფარის და გზის შემადგენელი ნაწილების რეაბილიტაციას, რეაბილიტირებული გზით ისარგებლებს ჭაქვინჯის ადმინისტრაციულ ერთეულში, კოსტავას ქუჩაზე მცხოვრები დაახლოებით 800 ბენეფიციარი.</t>
  </si>
  <si>
    <t>ჯიხაშკარის ადმინისტრაციულ ერთეულში კოსტავას, თამარ მეფის და
ჭავჭავაძის ქუჩებზე საავტომობილო გზის სარეაბილიტაციო სამუშაოები</t>
  </si>
  <si>
    <t>რეაბილიტირებული გზით ისარგებლებს ჯიხაშკარის ადმინისტრაციულ ერთეულში, კოსტავას, თამარ მეფის და ჭავჭავაძის ქუჩებზე მცხოვრები დაახლოებით 1800 ბენეფიციარი.</t>
  </si>
  <si>
    <t>ჯიხაშკარის ადმინისტრაციული ერთეული</t>
  </si>
  <si>
    <t>აღნიშნული პროექტი მოიცავს 2816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ჯიხაშკარის ადმინისტრაციულ ერთეულში, კოსტავას, თამარ მეფის და ჭავჭავაძის ქუჩებზე მცხოვრები დაახლოებით 1800 ბენეფიციარი.</t>
  </si>
  <si>
    <t>11. სოციალური უზრუნველყოფისა და ჯანმრთელობის დაცვის ქმედითი სისტემის ჩამოყალიბება</t>
  </si>
  <si>
    <t>11. 7 სათემო ამბულატორიული დაწესებულებების ინფრასტრუქტურის რეაბილიტაცია და სოფლის ექიმების კვალიფიკაციის ამაღლების ქმედითი სისტემის ამოქმედება;</t>
  </si>
  <si>
    <t>ზუგდიდის მუნიციპალიტეტის რუხის ადმინისტრაციულ ერთეულში ამბულატორიის სამშენებლო სამუშაოები.</t>
  </si>
  <si>
    <t>თანამედროვე სტანდარტებით, კეთილმოწყობილი სამედიცინო პუნქტი</t>
  </si>
  <si>
    <t>რუხის ადმინისტრაციული ერთეული</t>
  </si>
  <si>
    <t>აღნიშნული პროექტი ითვალიწინებს რუხის ადმინისტრაციულ ერთეულში თანამედროვე სტანდარტებით, კეთილმოწყობილი სამედიცინო ამბულატორიის შენობის აშენებას</t>
  </si>
  <si>
    <t>ზუგდიდის მუნიციპალიტეტის ცაიშის ადმინისტრაციულ ერთეულში, გოგებაშვილის ქუჩაზე საავტომობილო გზის რეაბილიტაცია</t>
  </si>
  <si>
    <t>რეაბილიტირებული გზით ისარგებლებს ცაიშის ადმინისტრაციულ ერთეულში მცხოვრები დაახლოებით 1000 ბენეფიციარი.</t>
  </si>
  <si>
    <t>ცაიშის ადმინისტრაციული ერთეული</t>
  </si>
  <si>
    <t>აღნიშნული პროექტი მოიცავს 420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ცაიშის ადმინისტრაციულ ერთეულში მცხოვრები დაახლოებით 1000 ბენეფიციარი.</t>
  </si>
  <si>
    <t>ზუგდიდის მუნიციპალიტეტის ოქტომბრის ადმინისტრაციულ ერთეულში საზარქუოს უბანში საავტომობილო გზის რეაბილიტაცია</t>
  </si>
  <si>
    <t>რეაბილიტირებული გზით ისარგებლებს ოქტომბრის ადმინისტრაციულ ერთეულში, საზარქუოს უბანში მცხოვრები დაახლოებით 1200 ბენეფიციარი.</t>
  </si>
  <si>
    <t>ოქტომბრის ადმინისტრაციული ერთეული</t>
  </si>
  <si>
    <t>აღნიშნული პროექტი მოიცავს 2822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ოქტომბრის ადმინისტრაციულ ერთეულში, საზარქუოს უბანში მცხოვრები დაახლოებით 1200 ბენეფიციარი.</t>
  </si>
  <si>
    <t>ქ. ზუგდიდის ოდიშის ადმინისტრაციულ ერთეულში, აკ. წერეთლის ქუჩის მე-4 შესახვევში საავტომობილო გზის რეაბილიტაცია</t>
  </si>
  <si>
    <t>რეაბილიტირებული გზით ისარგებლებს ქალაქ ზუგდიდის ოდიშის ადმინისტრაციულ ერთეულში, წერეთლის ქუჩაზე და წერეთლის ქუჩის მე-4 შესახვევში მცხოვრები დაახლოებით 2500 ბენეფიციარი.</t>
  </si>
  <si>
    <t>ქალაქ ზუგდიდის ოდიშის ადმინისტრაციული ერთეული</t>
  </si>
  <si>
    <t>აღნიშნული პროექტი მოიცავს 2380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ქალაქ ზუგდიდის ოდიშის ადმინისტრაციულ ერთეულში, წერეთლის ქუჩაზე და წერეთლის ქუჩის მე-4 შესახვევში მცხოვრები დაახლოებით 2500 ბენეფიციარი.</t>
  </si>
  <si>
    <t>2.7. ურბანული ინფრასტრუქტურის განვითარება</t>
  </si>
  <si>
    <t>ზუგდიდის მუნიციპალიტეტის ქ. ზუგდიდის მაცხოვრისკარის ადმინისტრაციულ ერთეულში, გორის ქუჩაზე დახურული და ღია ტიპის სანიაღვრე არხის მოწყობა</t>
  </si>
  <si>
    <t>რეაბილიტირებული 730 გრძ.მ. სანიაღვრე არხი. მოსახლეობის დაცვა წყალდიდობისა და წყალმოვარდნებისაგან</t>
  </si>
  <si>
    <t>ქალაქ ზუგდიდის მაცხოვრისკარის ადმინისტრაციული ერთეული</t>
  </si>
  <si>
    <t>აღნიშნული პროექტი მოიცავს 730 გრძ. მეტრზე სანიაღვრე არხის რეაბილიტაციას, რომლითაც ისარგებლებს ქალაქ ზუგდიდის მაცხოვრისკარის ადმინისტრაციულ ერთეულში, გორის ქუჩაზე მცხოვრები დაახლოებით 500 ბენეფიციარი.</t>
  </si>
  <si>
    <t>ზუგდიდის მუნიციპალიტეტის ქ. ზუგდიდის ეგრისის ადმინისტრაციულ ერთეულში, ბორჯომ-ბაკურიანის ქუჩიდან, გ. ჯიქიას და პაიჭაძის ქუჩების გავლით გამავალი სანიაღვრე არხის სარეაბილიტაციო სამუშაოები</t>
  </si>
  <si>
    <t>რეაბილიტირებული 332 გრძ.მ. სანიაღვრე არხი. მოსახლეობის დაცვა წყალდიდობისა და წყალმოვარდნებისაგან</t>
  </si>
  <si>
    <t>ქალაქ ზუგდიდის ეგრისის ადმინისტრაციული ერთეული</t>
  </si>
  <si>
    <t>აღნიშნული პროექტი მოიცავს 332 გრძ. მეტრზე სანიაღვრე არხის რეაბილიტაციას, რომლითაც ისარგებლებს ქალაქ ზუგდიდის ეგრისის ადმინისტრაციულ ერთეულში, ჯიქიას და პაიჭაძის ქუჩებზე მცხოვრები დაახლოებით 200 ბენეფიციარი.</t>
  </si>
  <si>
    <t>ზუგდიდის მუნიციპალიტეტის ქალაქ ზუგდიდის ეგრისის ადმინისტრაციულ ერთეულში, სოხუმის ქუჩაზე (ყოფილი სოფტექნიკის მიმდებარე ტერიტორია) დახურული ტიპის სანიაღვრე არხის მოწყობის სამუშაოები</t>
  </si>
  <si>
    <t>რეაბილიტირებული 203 გრძ.მ. სანიაღვრე არხი. მოსახლეობის დაცვა წყალდიდობისა და წყალმოვარდნებისაგან</t>
  </si>
  <si>
    <t>აღნიშნული პროექტი მოიცავს 203 გრძ. მეტრზე სანიაღვრე არხის რეაბილიტაციას, რომლითაც ისარგებლებს ქალაქ ზუგდიდის ეგრისის ადმინისტრაციულ ერთეულში, სოხუმის ქუჩაზე (ყოფილი სოფტექნიკის მიმდებარე ტერიტორია) მცხოვრები დაახლოებით 300 ბენეფიციარი.</t>
  </si>
  <si>
    <t>ზუგდიდის მუნიციპალიტეტის ქალაქ ზუგდიდის მაცხოვრისკარის ადმინისტრაციულ ერთეულში, ძ. ლოლუას ქუჩის III შესახვევში რკ/ბეტონის სანიაღვრე არხის მოწყობის სამუშაოები</t>
  </si>
  <si>
    <t>რეაბილიტირებული 397 გრძ.მ. სანიაღვრე არხი. მოსახლეობის დაცვა წყალდიდობისა და წყალმოვარდნებისაგან</t>
  </si>
  <si>
    <t>აღნიშნული პროექტი მოიცავს 397 გრძ. მეტრზე სანიაღვრე არხის რეაბილიტაციას, რომლითაც ისარგებლებს ქალაქ ზუგდიდის მაცხოვრისკარის ადმინისტრაციულ ერთეულში, ძ. ლოლუას ქუჩის III შესახვევში მცხოვრები დაახლოებით 500 ბენეფიციარი.</t>
  </si>
  <si>
    <t>ქალაქ ზუგდიდის ოდიშის ადმინისტრაციულ ერთეულში, ბათუმის ქუჩაზე რკ/ბეტონის სანიაღვრე არხის რეაბილიტაცია</t>
  </si>
  <si>
    <t>რეაბილიტირებული 750 გრძ.მ. სანიაღვრე არხი. მოსახლეობის დაცვა წყალდიდობისა და წყალმოვარდნებისაგან</t>
  </si>
  <si>
    <t>აღნიშნული პროექტი მოიცავს 750 გრძ. მეტრზე სანიაღვრე არხის რეაბილიტაციას, რომლითაც ისარგებლებს ქალაქ ზუგდიდის ოდიშის ადმინისტრაციულ ერთეულში, ბათუმის ქუჩაზე მცხოვრები დაახლოებით 250 ბენეფიციარი.</t>
  </si>
  <si>
    <t>ზუგდიდის მუნიციპალიტეტის ქალაქ ზუგდიდის მაცხოვრისკარის ადმინისტრაციულ ერთეულში, ფირცხალავას ქუჩაზე საავტომობილო გზის რეაბილიტაცია</t>
  </si>
  <si>
    <t>რეაბილიტირებული გზით ისარგებლებს ფირცხელავას ქუჩაზე მცხოვრები დაახლოებით 300 ბენეფიციარი.</t>
  </si>
  <si>
    <t>მაცხოვრისკარის ადმინისტრაციული ერთეული</t>
  </si>
  <si>
    <t>აღნიშნული პროექტი მოიცავს 633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მაცხოვრისკარის ადმინისტრაციულ ერთეულში, ფირცხელავას მცხოვრები დაახლოებით 300 ბენეფიციარი.</t>
  </si>
  <si>
    <t>ზუგდიდის მუნიციპალიტეტის ქალაქ ზუგდიდის მაცხოვრისკარის ადმინისტრაციულ ერთეულში, ბენდელიანის ქუჩაზე საავტომობილო გზის რეაბილიტაცია</t>
  </si>
  <si>
    <t>რეაბილიტირებული გზით ისარგებლებს ბენდელიანის ქუჩაზე მცხოვრები დაახლოებით 1000 ბენეფიციარი.</t>
  </si>
  <si>
    <t>აღნიშნული პროექტი მოიცავს 1114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მაცხოვრისკარის ადმინისტრაციულ ერთეულში, ბენდელიანის მცხოვრები დაახლოებით 1000 ბენეფიციარი.</t>
  </si>
  <si>
    <t>ზუგდიდის მუნიციპალიტეტის ქალაქ ზუგდიდის ოდიშის ადმინისტრაციულ ერთეულში, ბუდაპეშტის ქუჩაზე საავტომობილო გზის რეაბილიტაცია</t>
  </si>
  <si>
    <t>რეაბილიტირებული გზით ისარგებლებს ბუდაპეშტის ქუჩაზე მცხოვრები დაახლოებით 300 ბენეფიციარი.</t>
  </si>
  <si>
    <t>აღნიშნული პროექტი მოიცავს 300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ოდიშის ადმინისტრაციულ ერთეულში, მეუნარგიასს მცხოვრები დაახლოებით 300 ბენეფიციარი.</t>
  </si>
  <si>
    <t>ზუგდიდის მუნიციპალიტეტის ქალაქ ზუგდიდის ოდიშის ადმინისტრაციულ ერთეულში, იონა მეუნარგიას ქუჩაზე საავტომობილო გზის რეაბილიტაცია</t>
  </si>
  <si>
    <t>რეაბილიტირებული გზით ისარგებლებს იონა მეუნარგიას ქუჩაზე მცხოვრები დაახლოებით 500 ბენეფიციარი.</t>
  </si>
  <si>
    <t>აღნიშნული პროექტი მოიცავს 335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ოდიშის ადმინისტრაციულ ერთეულში, მეუნარგიასს მცხოვრები დაახლოებით 500 ბენეფიციარი.</t>
  </si>
  <si>
    <t>ზუგდიდის მუნიციპალიტეტის ოდიშის ადმინისტრაციულ ერთეულში, საჯაიას ქუჩაზე სანიაღვრე არხის რეაბილიტაცია</t>
  </si>
  <si>
    <t>რეაბილიტირებული 440 გრძ.მ. სანიაღვრე არხი. მოსახლეობის დაცვა წყალდიდობისა და წყალმოვარდნებისაგან</t>
  </si>
  <si>
    <t>ოდიშის ადმინისტრაციული ერთეული</t>
  </si>
  <si>
    <t>აღნიშნული პროექტი მოიცავს 440 გრძ. მეტრზე სანიაღვრე არხის რეაბილიტაციას, რომლითაც ისარგებლებს ოდიშის ადმინისტრაციულ ერთეულში, საჯაიას ქუჩაზე მცხოვრები დაახლოებით 150 ბენეფიციარი.</t>
  </si>
  <si>
    <t>ზუგდიდის მუნიციპალიტეტის ცაიშის ადმინისტრაციულ ერთეულში, გელა ჯანჯღავას სახლის მიმდებარედ რკინა-ბეტონის დამცავი კედლის მოწყობა</t>
  </si>
  <si>
    <t>რეაბილიტირებული 50 გრძ.მ. სანიაღვრე არხი. მოსახლეობის დაცვა წყალდიდობისა და წყალმოვარდნებისაგან</t>
  </si>
  <si>
    <t>აღნიშნული პროექტი მოიცავს 50 გრძ. მეტრზე სანიაღვრე არხის რეაბილიტაციას, რომლითაც ისარგებლებს ცაიშის ადმინისტრაციულ ერთეულში მცხოვრები მოქალაქე გელა ჯანჯღავა.</t>
  </si>
  <si>
    <t>10. კომუნალური და სხვა საზოგადოებრივი მომსახურების მოწესრიგება.</t>
  </si>
  <si>
    <t>10;1. მოსახლეობისთვის ცენტრალური სისტემებით ხარისხიანი სასმელი წყლის უწყვეტი მიწოდების, ხარისხიანი და უწყვეტი ენერგომომარაგების და ბუნებრივი აირის უწყვეტი მიწოდების სრული უზრუნველყოფა;</t>
  </si>
  <si>
    <t>ზუგდიდის მუნიციპალიტეტის ყულიშკარის ადმინისტრაციულ ერთეულში სახარებავოს უბანში წყალმომარაგების სისტემის მოწყობა</t>
  </si>
  <si>
    <t>მოწყობილი წყალმომარაგების ქსელით მოსარგებლე 70 ბენეფიციარი.</t>
  </si>
  <si>
    <t>ყულიშკარის ადმინისტრაციული ერთეული</t>
  </si>
  <si>
    <t>აღნიშნული პროექტი მოიცავს წყალმომარაგების ქსელის დაქსელვით სამუშაოებს, რომლითაც ისარგებლებს ყულიშკარის ადმინისტრაციულ ერთეულში სახარებაოს უბანში მცხოვრები დაახლოებით 70 ბენეფიციარი.</t>
  </si>
  <si>
    <t>ზუგდიდის მუნიციპალიტეტის ნარაზენის ადმინისტრაციულ ერთეულში, ნარაზენი-შამადელას დამაკავშირებელ გზაზე (თბილისის ქ.) წყალმომარაგების სისტემის მოწყობა</t>
  </si>
  <si>
    <t>მოწყობილი წყალმომარაგების ქსელით მოსარგებლე 450 ბენეფიციარი.</t>
  </si>
  <si>
    <t>ნარაზენის ადმინისტრაციული ერთეული</t>
  </si>
  <si>
    <t>აღნიშნული პროექტი მოიცავს წყალმომარაგების ქსელის დაქსელვით სამუშაოებს, რომლითაც ისარგებლებს ნარაზენის ადმინისტრაციულ ერთეულში თბილისის მცხოვრები დაახლოებით 450 ბენეფიციარი.</t>
  </si>
  <si>
    <t>ზუგდიდის მუნიციპალიტეტის რიყეს ადმინისტრაციულ ერთეულში, რიყე - ზედაეწერის (დავით ჯიქიას მე-5 შესახვევი), საავტომობილო გზის რეაბილიტაცია</t>
  </si>
  <si>
    <t>რეაბილიტირებული გზით ისარგებლებს რიყეს და ზედაეწერის ადმინისტრაციულ ერთეულში მცხოვრები დაახლოებით 1000 ბენეფიციარი.</t>
  </si>
  <si>
    <t>რიყე-ზედაეწერის ადმინისტრაციული ერთეული</t>
  </si>
  <si>
    <t>აღნიშნული პროექტი მოიცავს 2500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რიყეს და ზედაეწერის ადმინისტრაციულ ერთეულში მცხოვრები დაახლოებით 1000 ბენეფიციარი.</t>
  </si>
  <si>
    <t>11.3 შშმ პირებისთვის ადაპტირებული ინფრასტრუქტურის განვითარება და შესაბამისი სამშენებლო სტანდარტების დაცვის უზრუნველყოფა</t>
  </si>
  <si>
    <t>ქ.ზუგდიდში შშმ პირებზე ადაპტირებული ამორტიზებული პანდუსების სარეაბილიტაციო, მოთხოვნის შესაბამისად ახლის დამატების და მიწისქვეშა გადასასვლელებში შშმ პირებზე ადაპტირებული ლიფტების მოწყობის სამუშაოები</t>
  </si>
  <si>
    <t>რეაბილიტირებული ინფრასტრუქტურით ისარგებლებს ზუგდიდის მუნიციპალიტეტში მცხოვრები 3300მდე შშმ პირი</t>
  </si>
  <si>
    <t>მაცხოვრისკარის და ოდიშის ადმინისტრაციული ერთეულები</t>
  </si>
  <si>
    <t>აღნიშნული პროექტი მოიცავს ქ. ზუგდიდში შშმ პირებზე ადაპტირებული ამორტიზირებული პანდუსების სარეაბილიტაციო სამუშაოებისთვის, ასევე მოთხოვნის შესაბამისად ახლის დამატების და მიწისქვეშა გადასასვლელში შშმ პირებზე ადაპტირებული ლიფტების მოწყობის სამუშაოებს, რომლითაც ისარგებლებს  დაახლოებით 3300 ბენეფიციარი.</t>
  </si>
  <si>
    <t>ზუგდიდის მუნიციპალიტეტის ქალაქ ზუგდიდის ოდიშის და მაცხოვრისკარის ადმინისტრაციულ ერთეულებში წმინდა ნინოს, თბილისის, ჩიქავას, ქირიას, ეგრისის, რუსთაველის ქუჩების და გელა ღურწკაიას ქუჩის შესახვევში სანიაღვრე სარეაბილიტაციო სამუშაოები</t>
  </si>
  <si>
    <t>რეაბილიტირებული 2907 გრძ.მ. სანიაღვრე არხი. მოსახლეობის დაცვა წყალდიდობისა და წყალმოვარდნებისაგან</t>
  </si>
  <si>
    <t xml:space="preserve">თებერვალი </t>
  </si>
  <si>
    <t>აღნიშნული პროექტი მოიცავს2907 გრძ. მეტრზე სანიაღვრე არხის რეაბილიტაციას, რომლითაც ისარგებლებს ქალაქ ზუგდიდის ოდიშის და მაცხოვრისკარის ადმინისტრაციულ ერთეულებში წმინდა ნინოს, თბილისის, ჩიქავას, ქირიას, ეგრისის, რუსთაველის ქუჩების და გელა ღურწკაიას ქუჩის შესახვევში მცხოვრები დაახლოებით 3000 მოქალაქე.</t>
  </si>
  <si>
    <t>ზუგდიდის მუნიციპალიტეტის ქ. ზუგდიდის კოლხეთის ადმინისტრაციულ ერთეულში, ბესიკის ქუჩაზე სანიაღვრე არხის სარეაბილიტაციო სამუშაოები</t>
  </si>
  <si>
    <t>რეაბილიტირებული 171 გრძ.მ. სანიაღვრე არხი. მოსახლეობის დაცვა წყალდიდობისა და წყალმოვარდნებისაგან</t>
  </si>
  <si>
    <t>კოლხეთის ადმინისტრაციული ერთეული</t>
  </si>
  <si>
    <t>აღნიშნული პროექტი მოიცავს 171 გრძ. მეტრზე სანიაღვრე არხის რეაბილიტაციას, რომლითაც ისარგებლებს ბესიკის ქუჩაზე მცხოვრები 400 მოქალაქე.</t>
  </si>
  <si>
    <t>ზუგდიდის მუნიციპალიტეტის ორსანტიის ადმინისტრაციულ ერთეულში კ. გამსახურდიას, ზუგდიდის, ენგურის და თამარ მეფის ქუჩებზე საავტომობილო გზის სარეაბილიტაციო სამუშაოები</t>
  </si>
  <si>
    <t>რეაბილიტირებული გზით ისარგებლებს ორსანტიის ადმინისტრაციულ ერთეულში კ. გამსახურდიას, ზუგდიდის, ენგურის და თამარ მეფის ქუჩებზე მცხოვრები დაახლოებით 1500 ბენეფიციარი.</t>
  </si>
  <si>
    <t>ორსანტიას ადმინისტრაციული ერთეული</t>
  </si>
  <si>
    <t>აღნიშნული პროექტი მოიცავს 4855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ორსანტიის ადმინისტრაციულ ერთეულში კ. გამსახურდიას, ზუგდიდის, ენგურის და თამარ მეფის ქუჩებზე მცხოვრები დაახლოებით 1500 ბენეფიციარი.</t>
  </si>
  <si>
    <t>ზუგდიდის მუნიციპალიტეტის ქალაქ ზუგდიდის ეგრისის ადმინისტრაციულ ერთეულში დავით ჯიქიას ქუჩის I, II, III და ბორჯომის ქუჩის I და II შესახვევებში საავტომობილო გზის სარეაბილიტაციო სამუშაოები</t>
  </si>
  <si>
    <t>რეაბილიტირებული გზით ისარგებლებს დავით ჯიქიას ქუჩის I, II, III და ბორჯომის ქუჩის I და II შესახვევებში მცხოვრები დაახლოებით 2500 ბენეფიციარი.</t>
  </si>
  <si>
    <t>ეგრისის ადმინისტრაციული ერთეული</t>
  </si>
  <si>
    <t>აღნიშნული პროექტი მოიცავს 3597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დავით ჯიქიას ქუჩის I, II, III და ბორჯომის ქუჩის I და II შესახვევებში მცხოვრები დაახლოებით 2500 ბენეფიციარი.</t>
  </si>
  <si>
    <t>ზუგდიდის მუნიციპალიტეტის ზედაეწერის ადმინისტრაციულ ერთეულში სათორდიოს უბანში საავტომობილო გზის სარეაბილიტაციო სამუშაოები</t>
  </si>
  <si>
    <t>რეაბილიტირებული გზით ისარგებლებს ზედაეწერის ადმინისტრაციულ ერთეულში მცხოვრები დაახლოებით 1500 ბენეფიციარი.</t>
  </si>
  <si>
    <t>ზედაეწერის ადმინისტრაციული ერთეული</t>
  </si>
  <si>
    <t>აღნიშნული პროექტი მოიცავს 4541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ზედაეწერის ადმინისტრაციულ ერთეულში მცხოვრები დაახლოებით 1500 ბენეფიციარი.</t>
  </si>
  <si>
    <t>ქ. ზუგდიდის ეგრისის ადმინისტრაციულ ერთეულში შარტავას ქუჩაზე, პუშკინის ქუჩიდან ტაბიძის ქუჩის გადაკვეთამდე რკ/ბეტონის სანიაღვრე არხის სარეაბილიტაციო სამუშაოები</t>
  </si>
  <si>
    <t>რეაბილიტირებული 349 გრძ.მ. სანიაღვრე არხი. მოსახლეობის დაცვა წყალდიდობისა და წყალმოვარდნებისაგან</t>
  </si>
  <si>
    <t>აღნიშნული პროექტი მოიცავს 349 გრძ. მეტრზე სანიაღვრე არხის რეაბილიტაციას, რომლითაც ისარგებლებს ჟიული შარტავას ქუჩაზე მცხოვრები 200 მოქალაქე.</t>
  </si>
  <si>
    <t>ზუგდიდის მუნიციპალიტეტის ადმინისტრაციულ ერთეულებში საავტომობილო გზების (აღმართები) სარეაბილიტაციო სამუშაოები</t>
  </si>
  <si>
    <t>რეაბილიტირებული აღმართებით ისარგებლებს გზით ისარგებლებს შამადელა, უჩაშონა, ნარაზენი, ხეცერა, აბასთუმანი, ახალსოფელი, ოფაჩხაფუ, ჯუმი, ოდიში, ჩხორია, ჭკადუაში, ჯიხაშკარი, ალერტკარი, ყულიშკარი, ჭაქვინჯი, ურთა, ცაცხვი, ცაიშის ადმინისტრაციული ერთეულებში მცხოვრები დაახლოებით 3000 ბენეფიციარი.</t>
  </si>
  <si>
    <t>შამადელა, უჩაშონა, ნარაზენი, ხეცერა, აბასთუმანი, ახალსოფელი, ოფაჩხაფუ, ჯუმი, ოდიში, ჩხორია, ჭკადუაში, ჯიხაშკარი, ალერტკარი, ყულიშკარი, ჭაქვინჯი, ურთა, ცაცხვი, ცაიშის ადმინისტრაციული ერთეულები</t>
  </si>
  <si>
    <t>აღნიშნული პროექტი მოიცავს 6370 გრძ. მეტრზე აღმართების და გზის შემადგენელი ნაწილების რეაბილიტაციას, რომლითაც ისარგებლებს შამადელა, უჩაშონა, ნარაზენი, ხეცერა, აბასთუმანი, ახალსოფელი, ოფაჩხაფუ, ჯუმი, ოდიში, ჩხორია, ჭკადუაში, ჯიხაშკარი, ალერტკარი, ყულიშკარი, ჭაქვინჯი, ურთა, ცაცხვი, ცაიშის ადმინისტრაციული ერთეულებში მცხოვრები დაახლოებით 3000 ბენეფიციარი.</t>
  </si>
  <si>
    <t>რეგიონში განსახორციელებელი პროექტების ფონდის (რგპფ) პროექტები 2025-2026-2027 წელი</t>
  </si>
  <si>
    <t>ზუგდიდის მუნიციპალიტეტის აბასთუმნის ადმინისტრაციულ ერთეულში, საკაკულიოს უბანში წყალმომარაგების ქსელის მოწყობის სამუშაოები</t>
  </si>
  <si>
    <t>მოწყობილი წყალმომარაგების ქსელით მოსარგებლე 90 ბენეფიციარი.</t>
  </si>
  <si>
    <t>აბასთუმნის ადმინისტრაციული ერთეული</t>
  </si>
  <si>
    <t>აღნიშნული პროექტი მოიცავს წყალმომარაგების ქსელის დაქსელვით სამუშაოებს, რომლითაც ისარგებლებს აბასთუმნის ადმინისტრაციულ ერთეულში საკაკულიოს უბანში მცხოვრები დაახლოებით 90 ბენეფიციარი.</t>
  </si>
  <si>
    <t>ზუგდიდის მუნიციპალიტეტის ოდიშის და უჩაშონას ადმინისტრაციულ ერთეულებში წყალმომარაგების ქსელის მოწყობის სამუშაოები</t>
  </si>
  <si>
    <t>მოწყობილი წყალმომარაგების ქსელით მოსარგებლე 430 ბენეფიციარი.</t>
  </si>
  <si>
    <t>ოდიშის და უჩაშონას ადმინისტრაციული ერთეულები</t>
  </si>
  <si>
    <t>აღნიშნული პროექტი მოიცავს წყალმომარაგების ქსელის დაქსელვით სამუშაოებს, რომლითაც ისარგებლებს ოდიშის და უჩაშონას ადმინისტრაციულ ერთეულში მცხოვრები დაახლოებით 430 ბენეფიციარი.</t>
  </si>
  <si>
    <t>10;2. მუნიციპალურ ცენტრებში, დაბებსა და საკურორტო დასახლებებში საკანალიზაციო სისტემების მოწესრიგება;</t>
  </si>
  <si>
    <t>ზუგდიდის მუნიციპალიტეტის ინგირის ადმინისტრაციულ ერთეულში, ყოფილი პროფტექნიკური სასწავლებლის შენობაში დაზიანებული საკანალიზაციო ქსელის სარეაბილიტაციო სამუშაოები</t>
  </si>
  <si>
    <t>მოწყობილი წყალარინების ქსელით მოსარგებლე 150 ბენეფიციარი.</t>
  </si>
  <si>
    <t>ინგირის ადმინისტრაციული ერთეული</t>
  </si>
  <si>
    <t>აღნიშნული პროექტი მოიცავს წყალარინების ქსელის სარეაბილიტაციო სამუშაოებს, რომლითაც ისარგებლებს ინგირის ადმინისტრაციულ ერთეულში, ყოფილი პროფტექნიკური სასწავლებლის შენობაში მცხოვრები დაახლოებით 150 ბენეფიციარი.</t>
  </si>
  <si>
    <t>2.  საბაზისო ინფრასტრუქტურის განვითარება</t>
  </si>
  <si>
    <t>2.7 ურბანული ინფრასტრუქტურის განვითარება</t>
  </si>
  <si>
    <t>ზუგდიდის ეგრისის ადმინისტრაციულ ერთეულში, დემურიას ქ. N3-ში მდებარე მრავალბინიანი საცხოვრებელი სახლის სახურავის სარეაბილიტაციო სამუშაოები</t>
  </si>
  <si>
    <t>რეაბილიტირებული სახურავით მოსარგებლე 100 ბენეფიციარი.</t>
  </si>
  <si>
    <t>აღნიშნული პროექტი ითვალისწინებს ქ. ზუგდიდში დემურიას ქ. N3-ში მდებარე მრავალბინიანი საცხოვრებელი სახლის სახურავის სარეაბილიტაციო სამუშაოების განხორციელებას 1400მ²-ზე. რომლითაც ისარგებლებს აღნიშნულ მრავალბინიან საცხოვრებელ სახლში მცხოვრები დაახლოებით 100 ბენეფიციარი</t>
  </si>
  <si>
    <t>ზუგდიდის მუნიციპალიტეტის კახათის ადმინისტრაციულ ერთეულში, გუგუჩიას ქ. III ჩიხში საავტომობილო გზის რეაბილიტაცია</t>
  </si>
  <si>
    <t>რეაბილიტირებული გზით ისარგებლებს კახათის ადმინისტრაციულ ერთეულში, გუგუჩიას ქ. III ჩიხში მცხოვრები დაახლოებით 1000 ბენეფიციარი.</t>
  </si>
  <si>
    <t>კახათის ადმინისტრაციული ერთეული</t>
  </si>
  <si>
    <t>აღნიშნული პროექტი მოიცავს 1200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კახათის ადმინისტრაციულ ერთეულში, გუგუჩიას ქუჩის III ჩიხში მცხოვრები დაახლოებით 1000 ბენეფიციარი.</t>
  </si>
  <si>
    <t>ზუგდიდის მუნიციპალიტეტის ინგირის ადმინისტრაციულ ერთეულში, ვეკუას ქუჩაზე საავტომობილო გზის რეაბილიტაცია</t>
  </si>
  <si>
    <t>რეაბილიტირებული გზით ისარგებლებს ინგირის ადმინისტრაციულ ერთეულში, ვეკუას ქუჩაზე მცხოვრები დაახლოებით 700 ბენეფიციარი.</t>
  </si>
  <si>
    <t>აღნიშნული პროექტი მოიცავს 1050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ინგირის ადმინისტრაციულ ერთეულში, ვეკუას მცხოვრები დაახლოებით 700 ბენეფიციარი.</t>
  </si>
  <si>
    <t>ზუგდიდის მუნიციპალიტეტის ჩხოუშის ადმინისტრაციულ ერთეულში, გოგებაშვილის ქუჩაზე საავტომობილო გზის რეაბილიტაცია</t>
  </si>
  <si>
    <t>რეაბილიტირებული გზით ისარგებლებს ჩხოუშის ადმინისტრაციულ ერთეულში, გოგებაშვილის ქუჩაზე მცხოვრები დაახლოებით 500 ბენეფიციარი.</t>
  </si>
  <si>
    <t>ჩხოუშის ადმინისტრაციული ერთეული</t>
  </si>
  <si>
    <t>აღნიშნული პროექტი მოიცავს 880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ჩხოუშის ადმინისტრაციულ ერთეულში, გოგებაშვილის მცხოვრები დაახლოებით 500 ბენეფიციარი.</t>
  </si>
  <si>
    <t>ზუგდიდის მუნიციპალიტეტის ქალაქ ზუგდიდის, ოდიშის ადმინისტრაციულ ერთეულში, წერეთლის ქ. III შესახვევში საავტომობილო გზის რეაბილიტაცია</t>
  </si>
  <si>
    <t>რეაბილიტირებული გზით ისარგებლებს ქალაქ ზუგდიდის, ოდიშის ადმინისტრაციულ ერთეულში, წერეთლის ქ. III შესახვევში მცხოვრები დაახლოებით 500 ბენეფიციარი.</t>
  </si>
  <si>
    <t>აღნიშნული პროექტი მოიცავს 459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ქ. ზუგდიდში, წერეთლის ქუჩის III შესახვევში მცხოვრები დაახლოებით 500 ბენეფიციარი.</t>
  </si>
  <si>
    <t>ზუგდიდის მუნიციპალიტეტის ოქტომბრის ადმინისტრაციულ ერთეულში, თბილისის ქუჩაზე საავტომობილო გზის რეაბილიტაცია</t>
  </si>
  <si>
    <t>რეაბილიტირებული გზით ისარგებლებს ოქტომბრის ადმინისტრაციულ ერთეულში, თბილისის ქუჩაზე მცხოვრები დაახლოებით 700 ბენეფიციარი.</t>
  </si>
  <si>
    <t>აღნიშნული პროექტი მოიცავს 586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ოქტომბრის ადმინისტრაციულ ერთეულში, თბილისის ქუჩაზე მცხოვრები დაახლოებით 700 ბენეფიციარი.</t>
  </si>
  <si>
    <t>ზუგდიდის მუნიციპალიტეტის ცაიშის ადმინისტრაციულ ერთეულში, ცაიშის და ოქტომბრის დამაკავშირებელი საავტომობილო გზის სარეაბილიტაციო სამუშაოები</t>
  </si>
  <si>
    <t>რეაბილიტირებული გზით ისარგებლებს  ცაიშის ადმინისტრაციულ ერთეულში, ცაიშის და ოქტომბრის დამაკავშირებელი საავტომობილო გზის მცხოვრები დაახლოებით 2500 ბენეფიციარი.</t>
  </si>
  <si>
    <t>ცაიშის და ოქტომბრის ადმინისტრაციული ერთეულები</t>
  </si>
  <si>
    <t>აღნიშნული პროექტი მოიცავს 4479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ცაიშის და ოქტომბრის ადმინისტრაციულ ერთეულებში მცხოვრები დაახლოებით 2500 ბენეფიციარი.</t>
  </si>
  <si>
    <t>ზუგდიდის მუნიციპალიტეტის ყულიშკარის ადმინისტრაციულ ერთეულში, საფიფიო-სანანაოს უბანში საავტომობილო გზის საფარის სარეაბილიტაციო სამუშაოები</t>
  </si>
  <si>
    <t>რეაბილიტირებული გზით ისარგებლებს ყულიშკარის ადმინისტრაციულ ერთეულში, საფიფიო-სანანაოს უბანში საავტომობილო გზის მცხოვრები დაახლოებით 2000 ბენეფიციარი.</t>
  </si>
  <si>
    <t>აღნიშნული პროექტი მოიცავს 3728.5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ყულიშკარის ადმინისტრაციულ ერთეულში საფიფიო-სანანაოს უბნებში მცხოვრები დაახლოებით 2000 ბენეფიციარი.</t>
  </si>
  <si>
    <t>ზუგდიდის მუნიციპალიტეტში, კოკი-ახალკახათის ადმინისტრაციული ერთეულების დამაკავშირებელი საავტომობილო გზის სარეაბილიტაციო სამუშაოები</t>
  </si>
  <si>
    <t>რეაბილიტირებული გზით ისარგებლებს კოკი-ახალკახათის ადმინისტრაციული ერთეულების დამაკავშირებელი საავტომობილო გზის მცხოვრები დაახლოებით 2200 ბენეფიციარი.</t>
  </si>
  <si>
    <t>კოკის და ახალკახათის ადმინისტრაციული ერთეულები</t>
  </si>
  <si>
    <t>აღნიშნული პროექტი მოიცავს 1444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კოკის და ახალკახათის ადმინისტრაციულ ერთეულებში მცხოვრები დაახლოებით 2200 ბენეფიციარი.</t>
  </si>
  <si>
    <t>ზუგდიდის მუნიციპალიტეტის ადმინისტრაციულ ერთეულებში, საავტომობილო გზებზე არსებული აღმართების სარეაბილიტაციო სამუშაოები</t>
  </si>
  <si>
    <t>რეაბილიტირებული აღმართებით ისარგებლებს გზით ისარგებლებს ჭკადუაში, ჩხორია, ჩხოუში, ბაში, კორცხელი, ნაცატუ, ალერტკარი, ოდიში, ურთა,  ცაიში, ცაცხვი, ხეცერა, აბასთმანი, ჭაქვინჯი, ჯუმი, ჯიხაშკარი, ყულიშკარი, ნარაზენი, უჩაშონა, ოფაჩხაფუ, ახალსოფელი, შამადელას ადმინისტრაციული ერთეულებში მცხოვრები დაახლოებით 5000 ბენეფიციარი.</t>
  </si>
  <si>
    <t>ჭკადუაში, ჩხორია, ჩხოუში, ბაში, კორცხელი, ნაცატუ, ალერტკარი, ოდიში, ურთა,  ცაიში, ცაცხვი, ხეცერა, აბასთმანი, ჭაქვინჯი, ჯუმი, ჯიხაშკარი, ყულიშკარი, ნარაზენი, უჩაშონა, ოფაჩხაფუ, ახალსოფელი, შამადელას ადმინისტრაციული ერთეულები</t>
  </si>
  <si>
    <t>თბერვალი</t>
  </si>
  <si>
    <t>აღნიშნული პროექტი მოიცავს 13200 გრძ. მეტრზე აღმართების და გზის შემადგენელი ნაწილების რეაბილიტაციას, რომლითაც ისარგებლებს ჭკადუაში, ჩხორია, ჩხოუში, ბაში, კორცხელი, ნაცატუ, ალერტკარი, ოდიში, ურთა,  ცაიში, ცაცხვი, ხეცერა, აბასთმანი, ჭაქვინჯი, ჯუმი, ჯიხაშკარი, ყულიშკარი, ნარაზენი, უჩაშონა, ოფაჩხაფუ, ახალსოფელი, შამადელას ადმინისტრაციული ერთეულებში მცხოვრები დაახლოებით 5000 ბენეფიციარი.</t>
  </si>
  <si>
    <t>2. საბაზისო ინფრასტურუქტურის გაუმჯობესება.</t>
  </si>
  <si>
    <t>2.1 მხარის საგზაო ინფრასტრუქტურის არარეაბილიტირებული ნაწილის, (გზები, სანიაღვრე, გარე განათების, ხიდების) მისი პრიორიტეტული გზების რეაბილიტაცია</t>
  </si>
  <si>
    <t>ქ. ზუგდიდის ეგრისის და ოდიშის ადმინისტრაციულ ერთეულებში ივანე ტურგენევის, სამგორის, ვანიონ დარასელის, მარჯვენა სანაპიროს ქუჩებზე და გამსახურდიას გამზ. N14-ში  დახურული და ღია ტიპის სანიაღვრე სისტემის მოწყობა-რეაბილიტაციის სამუშაოები</t>
  </si>
  <si>
    <t>რეაბილიტირებული 2328 გრძ.მ. სანიაღვრე არხი. მოსახლეობის დაცვა წყალდიდობისა და წყალმოვარდნებისაგან</t>
  </si>
  <si>
    <t>ქალაქ ზუგდიდის ეგრისის და ოდიშის ადმინისტრაციული ერთეულები</t>
  </si>
  <si>
    <t>აღნიშნული პროექტი მოიცავს 2328 გრძ. მეტრზე სანიაღვრე არხის რეაბილიტაციას, რომლითაც ისარგებლებს ქ. ზუგდიდის ეგრისის და ოდიშის ადმინისტრაციულ ერთეულებში ივანე ტურგენევის, სამგორის, ვანიონ დარასელის, მარჯვენა სანაპიროს ქუჩებზე და გამსახურდიას გამზ. N14-ში მცხოვრები 2000 მოქალაქე.</t>
  </si>
  <si>
    <t>ზუგდიდის მუნიციპალიტეტის ორსანტიის ადმინისტრაციულ ერთეულში ევროპის, ევროპის ქუჩის პირველი შესახვევის, ერეკლე მეორის, ტაბიძის ქუჩების საავტომობილო გზის სარეაბილიტაციო სამუშაოები</t>
  </si>
  <si>
    <t>რეაბილიტირებული გზით ისარგებლებს ორსანტიის ადმინისტრაციულ ერთეულში ევროპის, ევროპის ქუჩის პირველი შესახვევის, ერეკლე მეორის, ტაბიძის ქუჩებზე მცხოვრები დაახლოებით 1200 ბენეფიციარი.</t>
  </si>
  <si>
    <t>ორსანტიის ადმინისტრაციული ერთეული</t>
  </si>
  <si>
    <t>აღნიშნული პროექტი მოიცავს 4750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ორსანტიის ადმინისტრაციულ ერთეულში ევროპის, ევროპის ქუჩის პირველი შესახვევის, ერეკლე მეორის, ტაბიძის ქუჩებზე მცხოვრები დაახლოებით 1200 ბენეფიციარი.</t>
  </si>
  <si>
    <t>ნარაზენის ადმინისტრაციულ ერთეულში სამეგრელოს ქუჩის საავტომობილო გზის სარეაბილიტაციო სამუშაოები</t>
  </si>
  <si>
    <t>რეაბილიტირებული გზით ისარგებლებს ნარაზენის ადმინისტრაციულ ერთეულში სამეგრელოს ქუჩის საავტომობილო გზაზე მცხოვრები დაახლოებით 1000 ბენეფიციარი.</t>
  </si>
  <si>
    <t>აღნიშნული პროექტი მოიცავს 2000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ნარაზენის ადმინისტრაციულ ერთეულში სამეგრელოს ქუჩაზე მცხოვრები დაახლოებით 1000 ბენეფიციარი.</t>
  </si>
  <si>
    <t>ზუგდიდის მუნიციპალიტეტის უჩაშონას ადმინისტრაციულ ერთეულში მაცხოვრის კარის (გორკის ქუჩის) შემაერეთებელი საავტომობილო გზის სარეაბილიტაციო სამუშაოები</t>
  </si>
  <si>
    <t>რეაბილიტირებული გზით ისარგებლებს უჩაშონას ადმინისტრაციულ ერთეულში მაცხოვრის კარის (გორკის ქუჩის) შემაერეთებელი საავტომობილო გზაზე მცხოვრები დაახლოებით 800 ბენეფიციარი.</t>
  </si>
  <si>
    <t>უჩაშონას ადმინისტრაციული ერთეული</t>
  </si>
  <si>
    <t>აღნიშნული პროექტი მოიცავს 3280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უჩაშონას ადმინისტრაციულ ერთეულში მცხოვრები დაახლოებით 800 ბენეფიციარი.</t>
  </si>
  <si>
    <t>12:4.                               რეგიონში კულტურული და სპორტული ინფრასტრუქტურის რეაბილიტაცია და განვითარება</t>
  </si>
  <si>
    <t>ზუგდიდის მუნიციპალიტეტის ურთას ადმინისტრაციულ ერთეულში, სპორტდარბაზისთვის გამოყოფილი ფართის სარეკონსტრუქციო-სარეაბილიტაციო სამუშაოები</t>
  </si>
  <si>
    <t>რეაბილიტირებული სპორტდარბაზით მოსარგებლე 500 ბენეფიციარი</t>
  </si>
  <si>
    <t>ურთას ადმინისტრაციული ერთეული</t>
  </si>
  <si>
    <t>აღნიშნული პროექტი მოიცავს ურთას ადმინისტრაციუ ერთეულში სპორტდარბაზის რეაბილიტაციას, რომლითაც ისარგებლებს 500 ბენეფიციარი</t>
  </si>
  <si>
    <t>ზუგდიდის მუნიციპალიტეტის ნარაზენის ადმინისტრაციულ ერთეულში, ა. როგავას ქუჩაზე საავტომობილო გზის რეაბილიტაცია</t>
  </si>
  <si>
    <t>რეაბილიტირებული გზით ისარგებლებს ნარაზენის ადმინისტრაციულ ერთეულში, ა. როგავას ქუჩაზე მცხოვრები დაახლოებით 1100 ბენეფიციარი.</t>
  </si>
  <si>
    <t>აღნიშნული პროექტი მოიცავს 3137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ნარაზენის ადმინისტრაციულ ერთეულში ა. როგავას ქუჩაზე მცხოვრები დაახლოებით 1100 ბენეფიციარი.</t>
  </si>
  <si>
    <t>ზუგდიდის მუნიციპალიტეტის ორულუს ადმინისტრაციულ ერთეულში, ნაჭკადუს უბანში საავტომობილო გზის რეაბილიტაცია</t>
  </si>
  <si>
    <t>რეაბილიტირებული გზით ისარგებლებს ორულუს ადმინისტრაციულ ერთეულში, ნაჭკადუს უბანში მცხოვრები დაახლოებით 500 ბენეფიციარი.</t>
  </si>
  <si>
    <t>ორულუს ადმინისტრაციული ერთეული</t>
  </si>
  <si>
    <t>აღნიშნული პროექტი მოიცავს 3112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ორულუს ადმინისტრაციულ ერთეულში ნაჭკადუს უბანში მცხოვრები დაახლოებით 750 ბენეფიციარი.</t>
  </si>
  <si>
    <t>ზუგდიდის მუნიციპალიტეტის დიდინეძის კახათის ადმინისტრაციულ ერთეულში, ცოტნე დადიანის ქუჩაზე საავტომობილო გზის რეაბილიტაცია</t>
  </si>
  <si>
    <t>რეაბილიტირებული გზით ისარგებლებს დიდინეძის კახათის ადმინისტრაციულ ერთეულში, ცოტნე დადიანის ქუჩაზე მცხოვრები დაახლოებით 750 ბენეფიციარი.</t>
  </si>
  <si>
    <t>დიდინეძის კახათის ადმინისტრაციული ერთეული</t>
  </si>
  <si>
    <t>აღნიშნული პროექტი მოიცავს 2500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დიდინეძის კახათის ადმინისტრაციულ ერთეულში ცოტნე დადიანის ქუჩაზე მცხოვრები დაახლოებით 750 ბენეფიციარი.</t>
  </si>
  <si>
    <t>ზუგდიდის მუნიციპალიტეტის ჭითაწყარის ადმინისტრაციულ ერთეულში, ონარიის და მეფრინველეობის დასახლებებში საავტომობილო გზების რეაბილიტაცია</t>
  </si>
  <si>
    <t>რეაბილიტირებული გზით ისარგებლებს ჭითაწყარის ადმინისტრაციულ ერთეულში, ონარიის და მეფრინველეობის დასახლებებში მცხოვრები დაახლოებით 600 ბენეფიციარი.</t>
  </si>
  <si>
    <t>ჭითაწყარის ადმინისტრაციული ერთეული</t>
  </si>
  <si>
    <t>აღნიშნული პროექტი მოიცავს 1050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ჭითაწყარის ადმინისტრაციულ ერთეულში ონარიის და მეფრინველეობის დასახლებებში მცხოვრები დაახლოებით 600 ბენეფიციარი.</t>
  </si>
  <si>
    <t>ზუგდიდის მუნიციპალიტეტის ოფაჩხაფუს ადმინისტრაციულ ერთეულში, საფონიოს უბანში საავტომობილო გზის რეაბილიტაცია</t>
  </si>
  <si>
    <t>რეაბილიტირებული გზით ისარგებლებს ოფაჩხაფუს ადმინისტრაციულ ერთეულში, საფონიოს უბანში მცხოვრები დაახლოებით 500 ბენეფიციარი.</t>
  </si>
  <si>
    <t>ოფაჩხაფუს ადმინისტრაციული ერთეული</t>
  </si>
  <si>
    <t>აღნიშნული პროექტი მოიცავს 700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ოფაჩაფუს ადმინისტრაციულ ერთეულში საფონიოს უბანში მცხოვრები დაახლოებით 500 ბენეფიციარი.</t>
  </si>
  <si>
    <t>ზუგდიდის მუნიციპალიტეტის დიდინეძის ადმინისტრაციულ ერთეულში, სამაქაცარიოს უბანში (სასაფლაომდე მისასვლელი გზა) საავტომობილო გზის რეაბილიტაცია</t>
  </si>
  <si>
    <t>რეაბილიტირებული გზით ისარგებლებს დიდინეძის ადმინისტრაციულ ერთეულში, სამაქაცარიოს უბანში (სასაფლაომდე მისასვლელი გზა) მცხოვრები დაახლოებით 500 ბენეფიციარი.</t>
  </si>
  <si>
    <t>დიდინეძის ადმინისტრაციული ერთეული</t>
  </si>
  <si>
    <t>აღნიშნული პროექტი მოიცავს 2600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დიდინეძის ადმინისტრაციულ ერთეულში სამაქაცარიოს უბანში (სასაფლაომდე მისასვლელი გზა) მცხოვრები დაახლოებით 500 ბენეფიციარი.</t>
  </si>
  <si>
    <t>ზუგდიდის მუნიციპალიტეტის დარჩელის ადმინისტრაციულ ერთეულში, კუნოშის უბანში (კოსტავას ქუჩა) საავტომობილო გზის რეაბილიტაცია</t>
  </si>
  <si>
    <t>რეაბილიტირებული გზით ისარგებლებს დარჩელის ადმინისტრაციულ ერთეულში, კუნოშის უბანში (კოსტავას ქუჩა) ცხოვრები დაახლოებით 1200 ბენეფიციარი.</t>
  </si>
  <si>
    <t>დარჩელის ადმინისტრაციული ერთეული</t>
  </si>
  <si>
    <t>აღნიშნული პროექტი მოიცავს 1950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დარჩელის ადმინისტრაციულ ერთეულში კუნოშის უბანში (კოსტავას ქუჩა) მცხოვრები დაახლოებით 1200 ბენეფიციარი.</t>
  </si>
  <si>
    <t>ზუგდიდის მუნიციპალიტეტის განმუხურის ადმინისტრაციულ ერთეულში, ჭაფანძეების უბანში (თამარ მეფის ქუჩა) საავტომობილო გზის რეაბილიტაცია</t>
  </si>
  <si>
    <t>რეაბილიტირებული გზით ისარგებლებს ანმუხურის ადმინისტრაციულ ერთეულში, ჭაფანძეების უბანში (თამარ მეფის ქუჩა) მცხოვრები დაახლოებით 500 ბენეფიციარი.</t>
  </si>
  <si>
    <t>განმუხურის ადმინისტრაციული ერთეული</t>
  </si>
  <si>
    <t>აღნიშნული პროექტი მოიცავს 1670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განმუხურის ადმინისტრაციულ ერთეულში ჭაფანძეების უბანში (თამარ მეფის ქუჩა) მცხოვრები დაახლოებით 500 ბენეფიციარი.</t>
  </si>
  <si>
    <t>ზუგდიდის მუნიციპალიტეტის ორულუს ადმინისტრაციულ ერთეულში, ჭყონკაკუტის (ჭავჭავაძის ქუჩა) საავტომობილო გზის რეაბილიტაცია</t>
  </si>
  <si>
    <t>რეაბილიტირებული გზით ისარგებლებს ორულუს ადმინისტრაციულ ერთეულში, ჭყონკაკუტის (ჭავჭავაძის ქუჩა) მცხოვრები დაახლოებით 600 ბენეფიციარი.</t>
  </si>
  <si>
    <t>აღნიშნული პროექტი მოიცავს 3350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ორულუს ადმინისტრაციულ ერთეულში ჭყონკაკუტის უბანში (ჭავჭავაძის ქუჩა) მცხოვრები დაახლოებით 600 ბენეფიციარი.</t>
  </si>
  <si>
    <t>ახალაბასთუმნის ადმინისტრაციულ ერთეულში კოსტავას, ლესელიძის ქუჩის მონაკვეთზე და თბილისის ქუჩებზე საავტომობილო გზების რეაბილიტაცია</t>
  </si>
  <si>
    <t>რეაბილიტირებული გზით ისარგებლებს ახალაბასთუმნის ადმინისტრაციულ ერთეულში კოსტავას, ლესელიძის ქუჩის მონაკვეთზე და თბილისის ქუჩებზე მცხოვრები დაახლოებით 2000 ბენეფიციარი.</t>
  </si>
  <si>
    <t>ახალაბასთუმნის ადმინისტრაციული ერთეული</t>
  </si>
  <si>
    <t>აღნიშნული პროექტი მოიცავს 1870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ახალაბასთუმნის ადმინისტრაციულ ერთეულში კოსტავას, ლესელიძის და თბილისის ქუჩებზე მცხოვრები დაახლოებით 2000 ბენეფიციარი.</t>
  </si>
  <si>
    <t>ზუგდიდის მუნიციპალიტეტის ნარაზენის ადმინისტრაციულ ერთეულში, საკალანდიოს უბანში (გურამიშვილის ქუჩა) საავტომობილო გზის რეაბილიტაცია</t>
  </si>
  <si>
    <t>რეაბილიტირებული გზით ისარგებლებს ნარაზენის ადმინისტრაციულ ერთეულში საკალანდიოს უბანში (გურამიშვილის ქუჩა) მცხოვრები დაახლოებით 1000 ბენეფიციარი.</t>
  </si>
  <si>
    <t>აღნიშნული პროექტი მოიცავს 1450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ნარაზენის ადმინისტრაციულ ერთეულში საკალანდიოს უბანში (გურამიშვილის ქუჩა) მცხოვრები დაახლოებით 1000 ბენეფიციარი.</t>
  </si>
  <si>
    <t>ზუგდიდის მუნიციპალიტეტის რუხის ადმინისტრაციულ ერთეულში, 9 აპრილის ქუჩაზე (საჭკადუოს უბანი) საავტომობილო გზის საფარის სარეაბილიტაციო სამუშაოები</t>
  </si>
  <si>
    <t>რეაბილიტირებული გზით ისარგებლებს რუხის ადმინისტრაციულ ერთეულში, 9 აპრილის ქუჩაზე მცხოვრები დაახლოებით 500 ბენეფიციარი.</t>
  </si>
  <si>
    <t>აღნიშნული პროექტი მოიცავს 2152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რუხის ადმინისტრაციულ ერთეულში, 9 აპრილის ქუჩაზე მცხოვრები დაახლოებით 500 ბენეფიციარი.</t>
  </si>
  <si>
    <t>ზუგდიდის მუნიციპალიტეტის რუხის ადმინისტრაციულ ერთეულში, დუტუ მეგრელის ქუჩაზე გზის საფარის სარეაბილიტაციო სამუშაოები</t>
  </si>
  <si>
    <t>რეაბილიტირებული გზით ისარგებლებს რუხის ადმინისტრაციულ ერთეულში, დუტუ მეგრელის ქუჩაზე მცხოვრები დაახლოებით 250 ბენეფიციარი.</t>
  </si>
  <si>
    <t>აღნიშნული პროექტი მოიცავს 630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რუხის ადმინისტრაციულ ერთეულში, დუტუ მეგრელის ქუჩაზე მცხოვრები დაახლოებით 250 ბენეფიციარი.</t>
  </si>
  <si>
    <t>ზუგდიდის მუნიციპალიტეტის კოკის ადმინისტრაციულ ერთეულში, ნალიმას უბანში საავტომობილო გზის საფარის სარეაბილიტაციო სამუშაოები</t>
  </si>
  <si>
    <t>რეაბილიტირებული გზით ისარგებლებს კოკის ადმინისტრაციულ ერთეულში, ნალიმას უბანში მცხოვრები დაახლოებით 1200 ბენეფიციარი.</t>
  </si>
  <si>
    <t>კოკის ადმინისტრაციული ერთეული</t>
  </si>
  <si>
    <t>აღნიშნული პროექტი მოიცავს 1476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კოკის ადმინისტრაციულ ერთეულში, ნალიმას უბანში მცხოვრები დაახლოებით 1200 ბენეფიციარი.</t>
  </si>
  <si>
    <t>ახალაბასთუმნის ადმინისტრაციულ ერთეულში ზვიად გამსახურდიას და მარო მაყაშვილის ქუჩებზე საავტომობილო გზის რეაბილიტაცია</t>
  </si>
  <si>
    <t>რეაბილიტირებული გზით ისარგებლებს ახალაბასთუმნის ადმინისტრაციულ ერთეულში, გამსახურდიას და მარო მაყაშვილის ქუჩებზე მცხოვრები დაახლოებით 2000 ბენეფიციარი.</t>
  </si>
  <si>
    <t>ახალაბასთმნის ადმინისტრაციული ერთეული</t>
  </si>
  <si>
    <t>აღნიშნული პროექტი მოიცავს 1400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ახალაბასთუმნის ადმინისტრაციულ ერთეულში, გამსახურდიას და მარო მაყაშვილის ქუჩებზე მცხოვრები დაახლოებით 2000 ბენეფიციარი.</t>
  </si>
  <si>
    <t>განმუხურის ადმინისტრაციულ ერთეულში ტაბიძის ქუჩაზე საავტომობილო გზის რეაბილიტაცია</t>
  </si>
  <si>
    <t>რეაბილიტირებული გზით ისარგებლებს განმუხურის ადმინისტრაციულ ერთეულში, ტაბიძის ქუჩაზე მცხოვრები დაახლოებით 500 ბენეფიციარი.</t>
  </si>
  <si>
    <t>აღნიშნული პროექტი მოიცავს 600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განმუხურის ადმინისტრაციულ ერთეულში, ტაბიძის ქუჩაზე მცხოვრები დაახლოებით 500 ბენეფიციარი.</t>
  </si>
  <si>
    <t>ორსანტია-დარჩელის ადმინისტრაციული ერთეულების დამაკავშირებელი საავტომობილო გზის რეაბილიტაცია</t>
  </si>
  <si>
    <t>რეაბილიტირებული გზით ისარგებლებს ორსანტია-დარჩელის ადმინისტრაციული ერთეულების დამაკავშირებელ საავტომობილო გზაზე მცხოვრები დაახლოებით 300 ბენეფიციარი.</t>
  </si>
  <si>
    <t>აღნიშნული პროექტი მოიცავს 1100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ორსანტია-დარჩელის ადმინისტრაციული ერთეულების დამაკავშირებელ საავტომობილო გზაზე მცხოვრები დაახლოებით 300 ბენეფიციარი.</t>
  </si>
  <si>
    <t>ქ. ზუგდიდში, მიხეილ ჯავახიშვილის, წაღვერის და პეტრე ჩაიკოვსკის ქუჩებზე საავტომობილო გზის საფარის სარეაბილიტაციო სამუშაოები</t>
  </si>
  <si>
    <t>რეაბილიტირებული გზით ისარგებლებს მაცხოვრისკარის ადმინისტრაციულ ერთეულში, ჯავახიშვილის, წაღვერის და პეტრე ჩაიკოვსკის ქუჩებზე მცხოვრები დაახლოებით 2500 ბენეფიციარი.</t>
  </si>
  <si>
    <t>აღნიშნული პროექტი მოიცავს 840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მაცხოვრისკარის ადმინისტრაციულ ერთეულში ჯავახიშვილის, წაღვერის და პეტრე ჩაიკოვსკის ქუჩებზე მცხოვრები დაახლოებით 2500 ბენეფიციარი.</t>
  </si>
  <si>
    <t>ზუგდიდის მუნიციპალიტეტის ინგირის ადმინისტრაციულ ერთეულში გალაქტიონ ტაბიძის ქუჩაზე საავტომობილო გზის საფარის სარეაბილიტაციო სამუშაოები</t>
  </si>
  <si>
    <t>რეაბილიტირებული გზით ისარგებლებს ინგირის ადმინისტრაციულ ერთეულში, გალაქტიონ ტაბიძის ქუჩაზე მცხოვრები დაახლოებით 500 ბენეფიციარი.</t>
  </si>
  <si>
    <t>აღნიშნული პროექტი მოიცავს 1605 გრძ. მეტრზე საავტომობილო გზის საფარის და გზის შემადგენელი ნაწილების რეაბილიტაციას. რომლითაც ისარგებლებს ინგირის ადმინისტრაციულ ერთეულში ტაბიძის ქუჩაზე მცხოვრები დაახლოებით 500 ბენეფიციარი.</t>
  </si>
  <si>
    <t>12.3. ადგილობრივ საჭიროებათა გათვალისწინებით, რეგიონში მრავალპროფილიანი პროფესიული გადამზადების ცენტრების შექმნა</t>
  </si>
  <si>
    <t>ზუგდიდის მუნიციპალიტეტის ზედაეწერის ადმინისტრაციულ ერთეულში მდებარე საზოგადოებრივი დანიშნულების შენობა-ნაგებობების სახურავის სარეაბილიტაციო სამუშაოები</t>
  </si>
  <si>
    <t>რეაბილიტირებული შენობით ისარგებლებს შენობაში განთავსებული დაახლოებით 300 ბენეფიციარი</t>
  </si>
  <si>
    <t xml:space="preserve">აღნიშნული პროექტი ითვალისწინებს 1165 მ² შენობის სახურავის რეაბილიტაციას, </t>
  </si>
  <si>
    <t>ქ. ზუგდიდში, ტაშკენტის ქუჩაზე, ტაშკენტის ქუჩის I შესახვევში და ონერ შენგელიას ქუჩაზე საავტომობილო გზის საფარის სარეაბილიტაციო სამუშაოები</t>
  </si>
  <si>
    <t>რეაბილიტირებული გზით ისარგებლებს ტაშკენტის ქუჩაზე, ტაშკენტის ქუჩის I შესახვევში და ონერ შენგელიას ქუჩაზე მცხოვრები დაახლოებით 500 ბენეფიციარი.</t>
  </si>
  <si>
    <t>პროექტის სრული ღირებულება შეადგენს 636 926 ლარს.  პროექტი ითვალისწინებს 1101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</si>
  <si>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რუხის ადმინისტრაციულ ერთეულში, ლევან II დადიანის ქუჩაზე საავტომობილო გზის საფარის სარეაბილიტაციო სამუშაოები</t>
  </si>
  <si>
    <t>რეაბილიტირებული გზით ისარგებლებს რუხის ადმინისტრაციულ ერთეულში, ლევან II დადიანის ქუჩაზე მცხოვრები დაახლოებით 200 ბენეფიციარი.</t>
  </si>
  <si>
    <t>პროექტის სრული ღირებულება შეადგენს 758 068 ლარს.  პროექტი ითვალისწინებს 1132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</si>
  <si>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ცაცხვის ადმინისტრაციულ ერთეულში, რჩეულიშვილის ქუჩაზე საავტომობილო გზის საფარის სარეაბილიტაციო სამუშაოები</t>
  </si>
  <si>
    <t>რეაბილიტირებული გზით ისარგებლებს ცაცხვის ადმინისტრაციულ ერთეულში, რჩეულიშვილის ქუჩაზე მცხოვრები დაახლოებით 300 ბენეფიციარი.</t>
  </si>
  <si>
    <t>ცაცხვის ადმინისტრაციული ერთეული</t>
  </si>
  <si>
    <t>559 674</t>
  </si>
  <si>
    <t>პროექტის სრული ღირებულება შეადგენს 559 674 ლარს.  პროექტი ითვალისწინებს 784 გრძ. მეტრზე საავტომობილო გზისა და მისი შემადგენელი ნაწილების რეაბილიტაციას.</t>
  </si>
  <si>
    <t>2.7. ურბანული ინფრასტრუქტურის განვითარება, მუნიციპალური ცენტრების ცენტრების ინფრასტრუქტურული იერსახის გაუმჯობესება და არქიტექტურულ-სამშენებლო სფეროს რეგულირების ქმედითი სისტემის ჩამოყალიბება.</t>
  </si>
  <si>
    <t>ზუგდიდის მუნიციპალიტეტის ქ. ზუგდიდის ენგურის ადმინისტრაციულ ერთეულში, ჯანაშიას ქ. N8-ში მდებარე მრავალბინიანი საცხოვრებელი სახლის ეზოს კეთილმოწყობის სამუშაოები</t>
  </si>
  <si>
    <t>კეთილმოწყობილი ეზოთი ისარგებლებს ჯანაშიას ქ. N8-ში მდებარე მრავალბინიანი საცხოვრებელი სახლის მაცხოვრებლები, დაახლოებით 150 ბენეფიციარი</t>
  </si>
  <si>
    <t>ენგურის ადმინისტრაციული ერთეული</t>
  </si>
  <si>
    <t>პროექტის სრული ღირებულება შეადგენს 126 303 ლარს.  პროექტი ითვალისწინებს ჯანაშიას ქ. N8-ში მდებარე მრავალბინიანი საცხოვრებელი სახლის ეზოს კეთილმოწყობის სამუშაოების განხორციელებას</t>
  </si>
  <si>
    <t>2:  საბაზისო ინფრასტრუქტურის გაუმჯობესება</t>
  </si>
  <si>
    <t>2.7. • ურბანული ინფრასტუქტურის განვითარება; მუნიციპალური ცენტრების ინფრასტრუქტურული იერსახის გაუმჯობესება და არქიტექტურულ-სამშენებლო სფეროს რეგულირების ქმედითი სისტემის ჩამოყალიბება.</t>
  </si>
  <si>
    <t>ზუგდიდის მუნიციპალიტეტის რიყეს ადმინისტრაციულ ერთეულში, სპორტული სატრენაჟორო მოედნის მოწყობის სამუშაოები</t>
  </si>
  <si>
    <t>ახლადმოწყობილი სპორტული სივრცე ხელს სეუწყობს მოსახლეობაში ჯანმრთელი ცხოვრების წესის დანერგვასა და განვითარებას</t>
  </si>
  <si>
    <t>რიყეს ადმინისტრაციული ერთეული</t>
  </si>
  <si>
    <t>56 499</t>
  </si>
  <si>
    <t>პროექტი ითვალისწინებს რიყეს ადმინისტრაციულ ერთეულში, სოფლის ცენტრში ახალი სატრენაჯორო სივრცის მოწყობას</t>
  </si>
  <si>
    <t>ქ.ზუგდიდში ცოტნე დადიანის ქუჩაზე მდებარე მრავალბინიანი საცხოვრებელი სახლების ეზოში არსებული საკანალიზაციო სისტემის სარეაბილიტაციო სამუშაოები</t>
  </si>
  <si>
    <t>რეაბილიტირებული წყალარინების ქსელით ისარგებლებს ქ. ზუგდიდში ცოტნე დადიანის ქუჩაზე მრავალბინიან საცხოვრებელ სახლებში მცხოვრები დაახლოებით 1500 ბენეფიციარი</t>
  </si>
  <si>
    <t>ქ. ოდიშის ადმინისტრაციული ერთეული</t>
  </si>
  <si>
    <t>პროექტი ითვალისწინებს ცოტნე დადიანის ქუჩაზე მდებარე მრავალბინიანი საცხოვრებელი სახლებისათვის ახალი წყალარინების ქსელის მოწყობას</t>
  </si>
  <si>
    <t>ზუგდიდის მუნიციპალიტეტის აბასთუმნის ადმინისტრაციულ ერთეულში, კონდრატე თათარაშვილის ქუჩაზე საგზაო ინფრასტრუქტურის სარეაბილიტაციო სამუშაოები</t>
  </si>
  <si>
    <t>რეაბილიტირებული გზით ისარგებლებს აბასთუმნის ადმინისტრაციულ ერთეულში, კონდრატე თათარაშვილის ქუჩაზე მცხოვრები დაახლოებით 200 ბენეფიციარი.</t>
  </si>
  <si>
    <t>პროექტის სრული ღირებულება შეადგენს 983398 ლარს.  პროექტი ითვალისწინებს 1431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</si>
  <si>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ჭაქვინჯის ადმინისტრაციულ ერთეულში, დიდობერას უბანში წყალმომარაგების მოწყობის სამუშაოები</t>
  </si>
  <si>
    <t>რეაბილიტირებული წყალმომარაგების ქსელით ისარგებლებს ჭაქვინჯის ადმინისტრაციულ ერთეულში, დიდობერას უბანში მცხოვრები დაახლოებით 80 ბენეფიციარი</t>
  </si>
  <si>
    <t>343 635</t>
  </si>
  <si>
    <t>პროექტი ითვალისწინებს ჭაქვინჯის ადმინისტრაციულ ერთეულში, დიდობერას უბანში მცხოვრები 19 ოჯახისათვის წყალმომარაგების ქსელის მოწყობას</t>
  </si>
  <si>
    <t>ზუგდიდის მუნიციპალიტეტის ინგირის ადმინისტრაციულ ერთეულში, სანიაღვრე სისტემების მოწყობა-რეაბილიტაციის სამუშაოები</t>
  </si>
  <si>
    <t>რეაბილიტირებული 8130 გრძ.მ.-მდე სანიაღვრე არხი. მოსახლეობის დაცვა წყალდიდობისა და წყალმოვარდნებისაგან</t>
  </si>
  <si>
    <t>პროექტი ითვალისწინებს ინგირის ადმინისტრაციულ ერთეულის ტერიტორიაზე არსებული სანიაღვრე არხების რეაბილიტაციას და ახალი წყალგამტარი არხებისა და სანიაღვრე სისტემების მოწყობას</t>
  </si>
  <si>
    <t>1. საჯარო ხელისუფლების შესაძლებლობების განვითარება</t>
  </si>
  <si>
    <t>1.4 • სოფლებსა და დაბებში თანამედროვე ტიპის სერვისცენტრების შექმნის ხელშეწყობა</t>
  </si>
  <si>
    <t>ზუგდიდის მუნიციპალიტეტის რუხის ადმინისტრაციულ ერთეულში, იძულებით გადაადგილებულ პირთა საინფორმაციო-საკონსულტაციო ცენტრის მშენებლობის სამუშაოები</t>
  </si>
  <si>
    <t>ახლადაშენებული შენობა-ნაგებობით ისარგებლებენ იძლებით გადაადგილებული პირები, დაახლოებით 500 ბენეფიციარი</t>
  </si>
  <si>
    <t>პროექტი ითვალისწინებს რუხის ადმინისტრაციულ ერთეულში იძულებით გადაადგილებულ პირთათვის ახალი საინფორმაციო-საკონსულტაციო ცენტრის მშენებლობას</t>
  </si>
  <si>
    <t>ქ. ზუგდიდში, ტერენტი გრანელისა და ზუტნერის ქუჩაზე საგზაო ინფრასტრუქტურის სარეაბილიტაციო სამუშაოები</t>
  </si>
  <si>
    <t>რეაბილიტირებული გზით ისარგებლებს ქალაქ ზუგდიდში ტერენტი გრანელისა და ზუტნერის ქუჩაზე მცხოვრები დაახლოებით 700 ბენეფიციარი.</t>
  </si>
  <si>
    <t>პროექტის სრული ღირებულება შეადგენს 911 672 ლარს.  პროექტი ითვალისწინებს 1030 გრძ. მეტრზე საავტომობილო გზისა და მისი შემადგენელი ნაწილების რეაბილიტაციას.</t>
  </si>
  <si>
    <t>ქ. ზუგდიდში, ტიციან ტაბიძის ქუჩაზე სანიაღვრე არხის სარეაბილიტაციო სამუშაოები</t>
  </si>
  <si>
    <t>რეაბილიტირებული 940 გრძ.მ. სანიაღვრე არხი. მოსახლეობის დაცვა წყალდიდობისა და წყალმოვარდნებისაგან</t>
  </si>
  <si>
    <t>პროექტი ითვალისწინებს ქ. ზუგდიდში ტაბიძის ქუჩაზე გამავალი სანიაღვრე არხის რეაბილიტაციას 940 გრძ. მეტრზე</t>
  </si>
  <si>
    <t>ქ. ზუგდიდში, ალექსანდრე ყაზბეგის ქუჩაზე სანიაღვრე არხის სარეაბილიტაციო სამუშაოები</t>
  </si>
  <si>
    <t>რეაბილიტირებული 400 გრძ.მ. სანიაღვრე არხი. მოსახლეობის დაცვა წყალდიდობისა და წყალმოვარდნებისაგან</t>
  </si>
  <si>
    <t>პროექტი ითვალისწინებს ქ. ზუგდიდში ალექსანდრე ყაზბეგის ქუჩაზე გამავალი სანიაღვრე არხის რეაბილიტაციას 400 გრძ. მეტრზე</t>
  </si>
  <si>
    <t>ზუგდიდის მუნიციპალიტეტის ნაცატუს ადმინისტრაციულ ერთეულში, სათოლორაიოს უბანში წყალმომარაგების მოწყობის სამუშაოები</t>
  </si>
  <si>
    <t>რეაბილიტირებული წყალმომარაგების ქსელით ისარგებლებს ნაცატუს ადმინისტრაციულ ერთეულში, სათოლორაიოს უბანში მცხოვრები დაახლოებით 200 ბენეფიციარი</t>
  </si>
  <si>
    <t>ნაცატუს ადმინისტრაციული ერთეული</t>
  </si>
  <si>
    <t>პროექტი ითვალისწინებს სათოლორაიოს უბანში ჭაბურღილისა და ჭაბურღილიდან სადაწნეო ავზამდე მილის მოწყობას</t>
  </si>
  <si>
    <t>ზუგდიდის მუნიციპალიტეტის ჭკადუაშის ადმინისტრაციულ ერთეულში, აღმაშენებლის ქუჩაზე საავტომობილო გზის საფარის სარეაბილიტაციო სამუშაოები</t>
  </si>
  <si>
    <t>რეაბილიტირებული გზით ისარგებლებს შკადუაშის ადმინისტრაციულ ერთეულში, აღმაშენებლის ქუჩაზე მცხოვრები დაახლოებით 300 ბენეფიციარი.</t>
  </si>
  <si>
    <t>ჭკადუაშის ადმინისტრაციული ერთეული</t>
  </si>
  <si>
    <t>პროექტის სრული ღირებულება შეადგენს 1 257 528 ლარს.  პროექტი ითვალისწინებს 1870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</si>
  <si>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ზედაეწერის ადმინისტრაციულ ერთეულში, წერეთლის და იაშვილის ქუჩებზე საავტომობილო გზის საფარის სარეაბილიტაციო სამუშაოები</t>
  </si>
  <si>
    <t>რეაბილიტირებული გზით ისარგებლებს ზედაეწერის ადმინისტრაციულ ერთეულში, წერეთლის და იაშვილის ქუჩაზე მცხოვრები დაახლოებით 600 ბენეფიციარი.</t>
  </si>
  <si>
    <t>პროექტის სრული ღირებულება შეადგენს 1 298 291 ლარს.  პროექტი ითვალისწინებს 2300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</si>
  <si>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ოქტომბერის ადმინისტრაციულ ერთეულში, დავით გურამიშვილის ქუჩაზე მდებარე მრავალბინიანი საცხოვრებელი სახლების (დევნილთა დასახლება) ეზოების კეთილმოწყობის სამუშაოები</t>
  </si>
  <si>
    <t>კეთილმოწყობილი ეზოთი ისარგებლებს ოქტომბერის ადმინისტრაციულ ერთეულში, დავით გურამიშვილის ქუჩაზე მდებარე მრავალბინიანი საცხოვრებელი სახლების მაცხოვრებლები დაახლოებით 350 ბენეფიციარი</t>
  </si>
  <si>
    <t>პროექტის სავარაუდო ღირებულება შეადგენს 300 000 ლარს. პროექტი ითვალისწინებს ოქტომბერის ადმინისტრაციულ ერთეულში, დავით გურამიშვილის ქუჩაზე მდებარე 2 მრავალბინიანი საცხოვრებელი სახლის ეზოს კეთილმოწყობას</t>
  </si>
  <si>
    <t>ზუგდიდის მუნიციპალიტეტის დარჩელის ადმინისტრაციულ ერთეულში, საკერზაიოს უბანში, იაკობ გოგებაშვილის ქუჩაზე საავტომობილო გზის საფარის სარეაბილიტაციო სამუშაოები</t>
  </si>
  <si>
    <t>რეაბილიტირებული გზით ისარგებლებს დარჩელის ადმინისტრაციულ ერთეულში, საკერზაიოს უბანში, იაკობ გოგებაშვილის ქუჩაზე მცხოვრები დაახლოებით 500 ბენეფიციარი.</t>
  </si>
  <si>
    <t>პროექტის სრული სავარაუდო ღირებულება შეადგენს 745 263 ლარს.  პროექტი ითვალისწინებს 1167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</si>
  <si>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ჯუმის ადმინისტრაციულ ერთეულში, შოთა დარასელიას ქუჩაზე საავტომობილო გზის საფარის სარეაბილიტაციო სამუშაოები</t>
  </si>
  <si>
    <t>რეაბილიტირებული გზით ისარგებლებს ჯუმის ადმინისტრაციულ ერთეულში, შოთა დარასელიას ქუჩაზე  მცხოვრები დაახლოებით 500 ბენეფიციარი.</t>
  </si>
  <si>
    <t>ჯუმის ადმინისტრაციული ერთეული</t>
  </si>
  <si>
    <t>პროექტის სრული სავარაუდო ღირებულება შეადგენს 1 170 828 ლარს.  პროექტი ითვალისწინებს 1256 გრძ. მეტრზე საავტომობილო გზისა და მისი შემადგენელი ნაწილების რეაბილიტაციას.</t>
  </si>
  <si>
    <t>ქ. ზუგდიდში ამბროსი ხელაიას ქუჩაზე საავტომობილო გზის საფარის სარეაბილიტაციო სამუშაოები</t>
  </si>
  <si>
    <t>რეაბილიტირებული გზით ისარგებლებს ქ. ზუგდიდში ამბროსი ხელაიას ქუჩაზე მცხოვრები დაახლოებით 200 ბენეფიციარი.</t>
  </si>
  <si>
    <t>პროექტის სრული ღირებულება შეადგენს 327 545 ლარს.  პროექტი ითვალისწინებს 291 გრძ. მეტრზე საავტომობილო გზისა და მისი შემადგენელი ნაწილების რეაბილიტაციას.</t>
  </si>
  <si>
    <t>ქ. ზუგდიდში ნიშნიანიძის ქუჩაზე საავტომობილო გზის საფარის სარეაბილიტაციო სამუშაოები</t>
  </si>
  <si>
    <t>რეაბილიტირებული გზით ისარგებლებს ქ. ზუგდიდში ნიშნიანიძის ქუჩაზე მცხოვრები დაახლოებით 150 ბენეფიციარი.</t>
  </si>
  <si>
    <t>პროექტის სრული ღირებულება შეადგენს 200 310 ლარს.  პროექტი ითვალისწინებს 280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</si>
  <si>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დარჩელის ადმინისტრაციულ ერთეულში, ცოტნე დადიანის ქუჩაზე საავტომობილო გზის საფარის სარეაბილიტაციო სამუშაოები</t>
  </si>
  <si>
    <t>რეაბილიტირებული გზით ისარგებლებს დარჩელის ადმინისტრაციულ ერთეულში, ცოტნე დადიანის ქუჩაზე  მცხოვრები დაახლოებით 400 ბენეფიციარი.</t>
  </si>
  <si>
    <t>პროექტის სრული სავარაუდო ღირებულება შეადგენს 403 009 ლარს.  პროექტი ითვალისწინებს 554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</si>
  <si>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ინგირის ადმინისტრაციულ ერთეულში, დავით გურამიშვილის ქუჩაზე საავტომობილო გზის საფარის სარეაბილიტაციო სამუშაოები</t>
  </si>
  <si>
    <t>რეაბილიტირებული გზით ისარგებლებს ინგირის ადმინისტრაციულ ერთეულში, დავით გურამიშვილის ქუჩაზე მცხოვრები დაახლოებით 700 ბენეფიციარი.</t>
  </si>
  <si>
    <t>პროექტის სავარაუდო ღირებულება შეადგენს 800 000 ლარს. პროექტი ითვალისწინებს 1440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</si>
  <si>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ინგირის ადმინისტრაციულ ერთეულში, 9 აპრილის და 9 აპრილის ქუჩის III შესახვევში საავტომობილო გზის საფარის სარეაბილიტაციო სამუშაოები</t>
  </si>
  <si>
    <t>რეაბილიტირებული გზით ისარგებლებს ინგირის ადმინისტრაციულ ერთეულში, 9 აპრილის და 9 აპრილის ქუჩის III შესახვევში მცხოვრები დაახლოებით 1000 ბენეფიციარი.</t>
  </si>
  <si>
    <t>პროექტის სრული სავარაუდო ღირებულება შეადგენს 1 100 000 ლარს.  პროექტი ითვალისწინებს 1380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</si>
  <si>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რუხის ადმინისტრაციულ ერთეულში ჟიული შარტავას ქუჩაზე და ჟიული შარტავას ქუჩის N1 ჩიხში საავტომობილო გზის საფარის სარეაბილიტაციო სამუშაოები</t>
  </si>
  <si>
    <t>რეაბილიტირებული გზით ისარგებლებს რუხის ადმინისტრაციულ ერთეულში ჟიული შარტავას ქუჩაზე და ჟიული შარტავას ქუჩის N1 ჩიხში მცხოვრები დაახლოებით 400 ბენეფიციარი.</t>
  </si>
  <si>
    <t>პროექტის სავარაუდო ღირებულება შეადგენს 545 506 ლარს. პროექტი ითვალისწინებს 930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</si>
  <si>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ანაკლიის ადმინისტრაციულ ერთეულში ილია ჭავჭავაძის ქუჩაზე საავტომობილო გზის საფარის სარეაბილიტაციო სამუშაოები</t>
  </si>
  <si>
    <t>რეაბილიტირებული გზით ისარგებლებს ანაკლიის ადმინისტრაციულ ერთეულში ილია ჭავჭავაძის ქუჩაზე მცხოვრები დაახლოებით 200 ბენეფიციარი.</t>
  </si>
  <si>
    <t>ანაკლიის ადმინისტრაციული ერთეული</t>
  </si>
  <si>
    <t>პროექტის სავარაუდო ღირებულება შეადგენს 348 869 ლარს. პროექტი ითვალისწინებს 780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</si>
  <si>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კახათის ადმინისტრაციულ ერთეულში სამეგრელოს ქუჩაზე საავტომობილო გზის საფარის სარეაბილიტაციო სამუშაოები</t>
  </si>
  <si>
    <t>რეაბილიტირებული გზით ისარგებლებს კახათის ადმინისტრაციულ ერთეულში სამეგრელოს ქუჩაზე მცხოვრები დაახლოებით 500 ბენეფიციარი.</t>
  </si>
  <si>
    <t>პროექტის სრული სავარაუდო ღირებულება შეადგენს 1 192 188 ლარს.  პროექტი ითვალისწინებს 1937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</si>
  <si>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დავითიანის ადმინისტრაციულ ერთეულში თავისუფლების და გამარჯვების ქუჩებზე საავტომობილო გზის საფარის სარეაბილიტაციო სამუშაოები</t>
  </si>
  <si>
    <t>რეაბილიტირებული გზით ისარგებლებს დავითიანის ადმინისტრაციულ ერთეულში თავისუფლების და გამარჯვების ქუჩებზე მცხოვრები დაახლოებით 400 ბენეფიციარი.</t>
  </si>
  <si>
    <t>დავითიანის ადმინისტრაციული ერთეული</t>
  </si>
  <si>
    <t>პროექტის სრული სავარაუდო ღირებულება შეადგენს 1 146 012 ლარს.  პროექტი ითვალისწინებს 1820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</si>
  <si>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დარჩელის და ოქტომბრის ადმინისტრაციულ ერთეულებში გრიგოლ რობაქიძის და ვალიკო მეუნარგიას ქუჩებზე საავტომობილო გზის საფარის სარეაბილიტაციო სამუშაოები</t>
  </si>
  <si>
    <t>რეაბილიტირებული გზით ისარგებლებს დარჩელის და ოქტომბრის ადმინისტრაციულ ერთეულებში გრიგოლ რობაქიძის და ვალიკო მეუნარგიას ქუჩებზე მცხოვრები დაახლოებით 800 ბენეფიციარი.</t>
  </si>
  <si>
    <t>დარჩელის და ოქტომბრის ადმინისტრაციული ერთეულები</t>
  </si>
  <si>
    <t xml:space="preserve">პროექტის სრული სავარაუდო ღირებულება შეადგენს 1 400 770 ლარს.  პროექტი ითვალისწინებს 2230 გრძ. მეტრზე საავტომობილო გზისა და მისი შემადგენელი ნაწილების რეაბილიტაციას. </t>
  </si>
  <si>
    <t>ზუგდიდის მუნიციპალიტეტის ცაცხვის ადმინისტრაციულ ერთეულში, თბილისის ქუჩის V ჩიხში, საავტომობილო გზის საფარის სარეაბილიტაციო სამუშაოები</t>
  </si>
  <si>
    <t>რეაბილიტირებული გზით ისარგებლებს ცაცხვის ადმინისტრაციულ ერთეულში, თბილისის ქუჩის V ჩიხში მცხოვრები დაახლოებით 100 ბენეფიციარი.</t>
  </si>
  <si>
    <t xml:space="preserve">პროექტის სრული სავარაუდო ღირებულება შეადგენს 146 179 ლარს.  პროექტი ითვალისწინებს 270 გრძ. მეტრზე საავტომობილო გზისა და მისი შემადგენელი ნაწილების რეაბილიტაციას. </t>
  </si>
  <si>
    <t>ზუგდიდის მუნიციპალიტეტის კორცხელის ადმინისტრაციულ ერთეულში, აკაკი წერეთლის ქუჩის I ჩიხში საავტომობილო გზის საფარის სარეაბილიტაციო სამუშაოები</t>
  </si>
  <si>
    <t>რეაბილიტირებული გზით ისარგებლებს კორცხელის ადმინისტრაციულ ერთეულში, აკაკი წერეთლის ქუჩის I ჩიხში მცხოვრები დაახლოებით 100 ბენეფიციარი.</t>
  </si>
  <si>
    <t>კორცხელის ადმინისტრაციული ერთეული</t>
  </si>
  <si>
    <t xml:space="preserve">პროექტის სრული სავარაუდო ღირებულება შეადგენს 100 500 ლარს.  პროექტი ითვალისწინებს 300 გრძ. მეტრზე საავტომობილო გზისა და მისი შემადგენელი ნაწილების რეაბილიტაციას. </t>
  </si>
  <si>
    <t>ზუგდიდის მუნიციპალიტეტის დარჩელის ადმინისტრაციულ ერთეულში, ვიაჩესლავ სექანიას ქუჩაზე საავტომობილო გზის საფარის სარეაბილიტაციო სამუშაოები</t>
  </si>
  <si>
    <t>რეაბილიტირებული გზით ისარგებლებს დარჩელის ადმინისტრაციულ ერთეულში, ვიაჩესლავ სექანიას ქუჩაზე მცხოვრები დაახლოებით 400 ბენეფიციარი.</t>
  </si>
  <si>
    <t xml:space="preserve">პროექტის სრული სავარაუდო ღირებულება შეადგენს 244 550 ლარს.  პროექტი ითვალისწინებს 730 გრძ. მეტრზე საავტომობილო გზისა და მისი შემადგენელი ნაწილების რეაბილიტაციას. </t>
  </si>
  <si>
    <t>ზუგდიდის მუნიციპალიტეტის ცაიშის ადმინისტრაციულ ერთეულში, ნოდარ დუმბაძის და ივანე ჯავახიშვილის ქუჩაზე საავტომობილო გზის საფარის სარეაბილიტაციო სამუშაოები</t>
  </si>
  <si>
    <t>რეაბილიტირებული გზით ისარგებლებს ცაიშის ადმინისტრაციულ ერთეულში, ნოდარ დუმბაძის და ივანე ჯავახიშვილის ქუჩაზე მცხოვრები დაახლოებით 500 ბენეფიციარი.</t>
  </si>
  <si>
    <t xml:space="preserve">პროექტის სრული სავარაუდო ღირებულება შეადგენს 385 250 ლარს.  პროექტი ითვალისწინებს 1150 გრძ. მეტრზე საავტომობილო გზისა და მისი შემადგენელი ნაწილების რეაბილიტაციას. </t>
  </si>
  <si>
    <t>ზუგდიდის მუნიციპალიტეტის ყულიშკარის ადმინისტრაციულ ერთეულში, იონა მესხის ქუჩაზე საავტომობილო გზის საფარის სარეაბილიტაციო სამუშაოები</t>
  </si>
  <si>
    <t>რეაბილიტირებული გზით ისარგებლებს ყულიშკარის ადმინისტრაციულ ერთეულში, იონა მესხის ქუჩაზე მცხოვრები დაახლოებით 300 ბენეფიციარი.</t>
  </si>
  <si>
    <t>პროექტის სრული სავარაუდო ღირებულება შეადგენს 1 000 000 ლარს.  პროექტი ითვალისწინებს 1520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</si>
  <si>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ყულიშკარის ადმინისტრაციულ ერთეულში, საფიფიოს უბანში წყალმომარაგების ქსელის მოწყობა</t>
  </si>
  <si>
    <t>რეაბილიტირებული წყალმომარაგების ქსელით ისარგებლებს ყულიშკარის ადმინისტრაციულ ერთეულში, საფიფიოს უბანში მცხოვრები დაახლოებით 100 ბენეფიციარი</t>
  </si>
  <si>
    <t>პროექტის სრული ღირებულება შეადგენს 83 000 ლარს.  პროექტი ითვალისწინებს საფიფიოს უბანში ჭაბურღილის და სადაწნეო ავზის მოწყობის სამუშაოებს</t>
  </si>
  <si>
    <t>ზუგდიდის მუნიციპალიტეტის ოქტომბერის ადმინისტრაციულ ერთეულში, შოთა რუსთაველის და ვაჟა-ფშაველას ქუჩებზე საგზაო ინფრასტრუქტურის რეაბილიტაცია</t>
  </si>
  <si>
    <t>რეაბილიტირებული გზით ისარგებლებს ოქტომბერის ადმინისტრაციულ ერთეულში, შოთა რუსთაველის და ვაჟა-ფშაველას ქუჩებზე მცხოვრები დაახლოებით 250 ბენეფიციარი.</t>
  </si>
  <si>
    <t>პროექტის სავარაუდო ღირებულება შეადგენს 1 800 000 ლარს.  პროექტი ითვალისწინებს 2551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</si>
  <si>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ჩხორიას და ჭკადუაშის ადმინისტრაციული ერთეულების დამაკავშირებელი (ზემო ჩხორია, შალვა დადიანის ქუჩა) საავტომობილო გზის საფარის რეაბილიტაცია</t>
  </si>
  <si>
    <t>რეაბილიტირებული გზით ისარგებლებს ჩხორიას ადმინისტრაციულ ერთეულში, შალვა დადიანის ქუჩაზე მცხოვრები დაახლოებით 350 ბენეფიციარი.</t>
  </si>
  <si>
    <t>ჩხორიას ადმინისტრაციული ერთეული</t>
  </si>
  <si>
    <t>პროექტის სრული ღირებულება შეადგენს 2 442 300 ლარს.  პროექტი ითვალისწინებს 3593 გრძ. მეტრზე საავტომობილო გზისა და მისი შემადგენელი ნაწილების რეაბილიტაციას.</t>
  </si>
  <si>
    <t>ჩხორიას ადმინისტრაციულ ერთეულში ეგნატე ფიფიას ქუჩაზე საავტომობილო გზის საფარის რეაბილიტაცია</t>
  </si>
  <si>
    <t>რეაბილიტირებული გზით ისარგებლებს ჩხორიას ადმინისტრაციულ ერთეულში ეგნატე ფიფიას ქუჩაზე მცხოვრები დაახლოებით 250 ბენეფიციარი.</t>
  </si>
  <si>
    <t>პროექტის სრული ღირებულება შეადგენს 692 184 ლარს.  პროექტი ითვალისწინებს 1022 გრძ. მეტრზე საავტომობილო გზისა და მისი შემადგენელი ნაწილების რეაბილიტაციას.</t>
  </si>
  <si>
    <t>ჭკადუაშის ადმინისტრაციულ ერთეულში შოთა რუსთაველის ქუჩის IV ჩიხში საავტომობილო გზის საფარის რეაბილიტაცია</t>
  </si>
  <si>
    <t>რეაბილიტირებული გზით ისარგებლებს ჭკადუაშის ადმინისტრაციულ ერთეულში შოთა რუსთაველის ქუჩის IV ჩიხში მცხოვრები დაახლოებით 50 ბენეფიციარი.</t>
  </si>
  <si>
    <t>პროექტის სრული ღირებულება შეადგენს 274 034 ლარს.  პროექტი ითვალისწინებს 399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</si>
  <si>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ახალაბასთუმნის ადმინისტრაციულ ერთეულში, ახალაბასთუმანი-შამგონას დამაკავშირებელი საავტომობილო გზის საფარის რეაბილიტაცია</t>
  </si>
  <si>
    <t>რეაბილიტირებული გზით ისარგებლებს ახალაბასთუმნის ადმინისტრაციულ ერთეულში, ახალაბასთუმანი-შამგონას დამაკავშირებელი საავტომობილო გზაზე მცხოვრები დაახლოებით 200 ბენეფიციარი.</t>
  </si>
  <si>
    <t>პროექტის სრული ღირებულება შეადგენს 863 878 ლარს.  პროექტი ითვალისწინებს 1603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</si>
  <si>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ოდიშის და ალერტკარის ადმინისტრაციულ ერთეულებში, ოდიშის და ნატო ვაჩნაძის ქუჩებზე საავტომობილო გზის საფარის რეაბილიტაცია</t>
  </si>
  <si>
    <t>რეაბილიტირებული გზით ისარგებლებს ოდიშის და ალერტკარის ადმინისტრაციულ ერთეულებში, ოდიშის და ნატო ვაჩნაძის ქუჩებზე მცხოვრები დაახლოებით 600 ბენეფიციარი.</t>
  </si>
  <si>
    <t>ოდიშის და ალერტკარის ადმინისტრაციული ერთეულები</t>
  </si>
  <si>
    <t>პროექტის სრული ღირებულება შეადგენს 926 713 ლარს.  პროექტი ითვალისწინებს 1447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</si>
  <si>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ჯიხაშკარის ადმინისტრაციულ ერთეულში, გიორგი ჭყონდიდელის ქუჩაზე საგზაო ინფრასტრუქტურის რეაბილიტაცია</t>
  </si>
  <si>
    <t>რეაბილიტირებული გზით ისარგებლებს ჯიხაშკარის ადმინისტრაციულ ერთეულში, გიორგი ჭყონდიდელის ქუჩაზე მცხოვრები დაახლოებით 500 ბენეფიციარი.</t>
  </si>
  <si>
    <t>პროექტის სრული ღირებულება შეადგენს 760 000 ლარს.  პროექტი ითვალისწინებს 1202 გრძ. მეტრზე საავტომობილო გზისა და მისი შემადგენელი ნაწილების რეაბილიტაციას.</t>
  </si>
  <si>
    <t>ქ.ზუგდიდში, ლაღიძის ქუჩაზე არსებული დახურული და ღია ტიპის სანიაღვრე სისტემის რეაბილიტაცია</t>
  </si>
  <si>
    <t>რეაბილიტირებული 1550 გრძ.მ. სანიაღვრე არხი. მოსახლეობის დაცვა წყალდიდობისა და წყალმოვარდნებისაგან</t>
  </si>
  <si>
    <t>პროექტის მთლიანი ღირებულება შეადგენს 605 624 ლარს. პროექტი ითვალისწინებს 1550 გრძ. მეტრზე სანიაღვრე არხის რეაბილიტაციას</t>
  </si>
  <si>
    <t>ზუგდიდის მუნიციპალიტეტის დარჩელის ადმინისტრაციულ ერთეულში, არნანიების უბანში საავტომობილო გზის საფარის რეაბილიტაცია</t>
  </si>
  <si>
    <t>რეაბილიტირებული გზით ისარგებლებს დარჩელის ადმინისტრაციულ ერთეულში, არნანიების უბანში მცხოვრები დაახლოებით 1000 ბენეფიციარი.</t>
  </si>
  <si>
    <t>პროექტის მთლიანი ღირებულება შეადგენს 2 918 219 ლარს. პროექტი ითვალისწინებს 4725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</si>
  <si>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ჭითაწყარის ადმინისტრაციულ ერთეულში, წერეთლის ქუჩაზე საავტომობილო გზის საფარის რეაბილიტაცია</t>
  </si>
  <si>
    <t>რეაბილიტირებული გზით ისარგებლებს ჭითაწყარის ადმინისტრაციულ ერთეულში, წერეთლის ქუჩაზე მცხოვრები დაახლოებით 300 ბენეფიციარი.</t>
  </si>
  <si>
    <t>პროექტის მთლიანი ღირებულება შეადგენს 699 817 ლარს. პროექტი ითვალისწინებს 948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</si>
  <si>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ქ. ზუგდიდის ეგრისის და ენგურის ადმინისტრაციულ ერთეულებში, ილია ვეკუას და თედო სახოკიას ქუჩებზე საგზაო ინფრასტრუქტურის რეაბილიტაცია</t>
  </si>
  <si>
    <t>რეაბილიტირებული გზით ისარგებლებს ქ. ზუგდიდის ეგრისის და ენგურის ადმინისტრაციულ ერთეულებში, ილია ვეკუას და თედო სახოკიას ქუჩებზე მცხოვრები დაახლოებით 2500 ბენეფიციარი.</t>
  </si>
  <si>
    <t>ეგრისის და ენგურის ადმინისტრაციული ერთეულები</t>
  </si>
  <si>
    <t>აგვისტრო</t>
  </si>
  <si>
    <t>პროექტის მთლიანი ღირებულება შეადგენს 4 396 044 ლარს. პროექტი ითვალისწინებს 2994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</si>
  <si>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რიყეს ადმინისტრაციულ ერთეულში, ვახტანგ გორგასალის ქუჩაზე საავტომობილო გზის საფარის რეაბილიტაცია</t>
  </si>
  <si>
    <t>რეაბილიტირებული გზით ისარგებლებს რიყეს ადმინისტრაციულ ერთეულში, ვახტანგ გორგასალის ქუჩაზე მცხოვრები დაახლოებით 800 ბენეფიციარი.</t>
  </si>
  <si>
    <t xml:space="preserve">პროექტის სრული ღირებულება შეადგენს 1 833 038 ლარს.  პროექტი ითვალისწინებს 2823 გრძ. მეტრზე საავტომობილო გზისა და მისი შემადგენელი ნაწილების რეაბილიტაციას. </t>
  </si>
  <si>
    <t>ზუგდიდის მუნიციპალიტეტის ცაცხვის ადმინისტრაციულ ერთეულში, სკვერის მოწყობის სამუშაოები</t>
  </si>
  <si>
    <t>რეაბილიტირებული სკვერით ისარგებლებს როგორც ადგილობრივი მოსახლეობა ისე ქალაქის სტუმრები და ტურისტები</t>
  </si>
  <si>
    <t>პროექტი ითვალისწინებს ცაცხვის ადმინისტრაციულ ერთეულში, საერთაშორისო მნიშვნელობის (ს-1) თბილისი-სენაკი-ლესელიძის (რუსეთის ფედერაციის საზღვარი) დამაკავშირებელი საავტომობილო გზის მიმდებარედ ახალი სკვერის მოწყობას</t>
  </si>
  <si>
    <t>ზუგდიდის მუნიციპალიტეტის ჭაქვინჯის ადმინისტრაციულ ერთეულში, ეგრისის ქუჩაზე საავტომობილო გზის საფარის რეაბილიტაცია</t>
  </si>
  <si>
    <t>რეაბილიტირებული გზით ისარგებლებს ჭაქვინჯის ადმინისტრაციულ ერთეულში, ეგრისის ქუჩაზე მცხოვრები დაახლოებით 250 ბენეფიციარი.</t>
  </si>
  <si>
    <t xml:space="preserve">პროექტის სრული ღირებულება შეადგენს 851 558 ლარს.  პროექტი ითვალისწინებს 1187 გრძ. მეტრზე საავტომობილო გზისა და მისი შემადგენელი ნაწილების რეაბილიტაციას. </t>
  </si>
  <si>
    <t>ზუგდიდის მუნიციპალიტეტის ცაიშის და ურთას ადმინისტრაციული ერთეულების დამაკავშირებელი საავტომობილო გზის (დუტუ მეგრელის და ნიკანდრო ქირიას ქუჩები) რეაბილიტაცია</t>
  </si>
  <si>
    <t>რეაბილიტირებული გზით ისარგებლებს ცაიშის და ურთას ადმინისტრაციული ერთეულებში, დუტუ მეგრელის და ნიკანდრო ქირიას ქუჩებზე მცხოვრები დაახლოებით 300 ბენეფიციარი.</t>
  </si>
  <si>
    <t>ცაიშის და ურთას ადმინისტრაციული ერთეულები</t>
  </si>
  <si>
    <t>პროექტის სავარაუდო ღირებულება შეადგენს 750 000 ლარს.  პროექტი ითვალისწინებს 1621 გრძ. მეტრზე საავტომობილო გზისა და მისი შემადგენელი ნაწილების რეაბილიტაციას.</t>
  </si>
  <si>
    <t>ზუგდიდის მუნიციპალიტეტის კახათის ადმინისტრაციულ ერთეულში, ეგრისის ქუჩაზე საავტომობილო გზის საფარის რეაბილიტაცია</t>
  </si>
  <si>
    <t>რეაბილიტირებული გზით ისარგებლებს კახათის ადმინისტრაციულ ერთეულში, ეგრისის ქუჩაზე მცხოვრები დაახლოებით 450 ბენეფიციარი.</t>
  </si>
  <si>
    <t xml:space="preserve">პროექტის სრული ღირებულება შეადგენს 643 901 ლარს.  პროექტი ითვალისწინებს 1448 გრძ. მეტრზე საავტომობილო გზისა და მისი შემადგენელი ნაწილების რეაბილიტაციას. </t>
  </si>
  <si>
    <t>2. საბაზისო ინფრასტრუქტურის გაუმჯობესება</t>
  </si>
  <si>
    <t>ზუგდიდის მუნიციპალიტეტის ოირემეს ადმინისტრაციულ ერთეულში, გოდერძის ქუჩაზე საავტომობილო გზის საფარის რეაბილიტაცია</t>
  </si>
  <si>
    <t>რეაბილიტირებული გზით ისარგებლებს ოირემეს ადმინისტრაციულ ერთეულში, გოდერძის ქუჩაზე მცხოვრები დაახლოებით 350 ბენეფიციარი</t>
  </si>
  <si>
    <t>ოირემეს ადმინისტრაციული ერთეული</t>
  </si>
  <si>
    <t xml:space="preserve">პროექტის სრული ღირებულება შეადგენს 1 552 349 ლარს.  პროექტი ითვალისწინებს 2067 გრძ. მეტრზე საავტომობილო გზისა და მისი შემადგენელი ნაწილების რეაბილიტაციას. </t>
  </si>
  <si>
    <t>ზუგდიდის მუნიციპალიტეტის ურთას ადმინისტრაციულ ერთეულში, ტერენტი გრანელის ქუჩაზე და ხეცერას ადმინისტრაციულ ერთეულში, ილია ჭავჭავაძის ქუჩაზე საავტომობილო გზის საფარის სარეაბილიტაციო სამუშაოები</t>
  </si>
  <si>
    <t>ორი ადმინისტრაციული ერთეული დაუკავშირდება ერთმანეთს რეაბილიტირებული გზით. სარგებელს მიიღებს   დაახლოებით 300 ბენეფიციარი</t>
  </si>
  <si>
    <t xml:space="preserve">პროექტის სრული ღირებულება შეადგენს 1 500 000 ლარს.  პროექტი ითვალისწინებს 2380 გრძ. მეტრზე საავტომობილო გზისა და მისი შემადგენელი ნაწილების რეაბილიტაციას. </t>
  </si>
  <si>
    <t>ზუგდიდის მუნიციპალიტეტის ჯუმის ადმინისტრაციულ ერთეულში, დემნა შენგელიას ქუჩაზე საავტომობილო გზის საფარის სარეაბილიტაციო სამუშაოები</t>
  </si>
  <si>
    <t>რეაბილიტირებული გზით ისარგებლებს ჯუმის ადმინისტრაციულ ერთეულში, დემნა შენგელაიას ქუჩაზე მცხოვრები დაახლოებით 200 ბენეფიციარი</t>
  </si>
  <si>
    <t xml:space="preserve">პროექტის სრული ღირებულება შეადგენს 600 000 ლარს.  პროექტი ითვალისწინებს 1000 გრძ. მეტრზე საავტომობილო გზისა და მისი შემადგენელი ნაწილების რეაბილიტაციას. </t>
  </si>
  <si>
    <t>ზუგდიდის მუნიციპალიტეტის აბასთუმნის ადმინისტრაციულ ერთეულში, აკაკი ბუკიას ქუჩაზე (საკოდუოს უბანი) საავტომობილო გზის საფარის სარეაბილიტაციო სამუშაოები</t>
  </si>
  <si>
    <t>რეაბილიტირებული გზით ისარგებლებს აბასთუმნის ადმინისტრაციულ ერთეულში, ბუკიას ქუჩაზე მცხოვრები დაახლოებით 180 ბენეფიციარი</t>
  </si>
  <si>
    <t xml:space="preserve">პროექტის სრული ღირებულება შეადგენს 1 500 000 ლარს.  პროექტი ითვალისწინებს 2250 გრძ. მეტრზე საავტომობილო გზისა და მისი შემადგენელი ნაწილების რეაბილიტაციას. </t>
  </si>
  <si>
    <t>ზუგდიდის მუნიციპალიტეტის ოფაჩხაფუს ადმინისტრაციულ ერთეულში, დუტუ მეგრელის და წმინდა ნინოს ქუჩებზე (ოფაჩხაფუ-ბაღმარანის დამაკავშირებელი გზა) საავტომობილო გზის საფარის სარეაბილიტაციო სამუშაოები</t>
  </si>
  <si>
    <t>რეაბილიტირებული გზით ისარგებლებს ოფაჩხაფუს ადმინისტრაციულ ერთეულში, დუტუ მეგრელის და წმ. ნინოს ქუჩაზე მცხოვრები დაახლოებით 150 ბენეფიციარი</t>
  </si>
  <si>
    <t xml:space="preserve">პროექტის სრული ღირებულება შეადგენს 550 000 ლარს.  პროექტი ითვალისწინებს 810 გრძ. მეტრზე საავტომობილო გზისა და მისი შემადგენელი ნაწილების რეაბილიტაციას. </t>
  </si>
  <si>
    <t>2.  საბაზისო ინფრასტრუქტურის გაუმჯობესება</t>
  </si>
  <si>
    <t>ცაცხვის ადმინისტრაციულ ერთეულში, ნოდარ ჯობავას ქუჩაზე და ქ. ზუგდიდში, მარცხენა სანაპიროს ქუჩაზე  სანიაღვრე არხის მოწყობა</t>
  </si>
  <si>
    <t>რეაბილიტირებული 290 გრძ.მ. სანიაღვრე არხი. მოსახლეობის დაცვა წყალდიდობისა და წყალმოვარდნებისაგან</t>
  </si>
  <si>
    <t>აღნიშნული პროექტი მოიცავს 290 გრძ. მეტრზე სანიაღვრე არხის რეაბილიტაციას, რომლითაც ისარგებლებს ჯობავას და მარცხენა სანაპიროს ქუჩაზე მცხოვრები 100 ბენეფიციარი</t>
  </si>
  <si>
    <t>ჯუმის ადმინისტრაციულ ერთეულში, შოთა ბიგვავას ქუჩიდან, გამარჯვების და დარასელიას ქუჩების გავლით მდ. ჯუმის მიმდებარე ტერიტორიამდე სანიაღვრე არხების მოწყობა</t>
  </si>
  <si>
    <t>რეაბილიტირებული 1500 გრძ.მ. სანიაღვრე არხი. მოსახლეობის დაცვა წყალდიდობისა და წყალმოვარდნებისაგან</t>
  </si>
  <si>
    <t>აღნიშნული პროექტი მოიცავს 1500 გრძ. მეტრზე სანიაღვრე არხის რეაბილიტაციას, რომლითაც ისარგებლებს ბიგვავას, გამარჯვების, დარასელიას ქუჩებზე მცხოვრები 300 ბენეფიციარი</t>
  </si>
  <si>
    <t>ქ. ზუგდიდში, კორნელი კეკელიძის და არნოლდ ჩიქობავას ქუჩების კვეთაზე სანიაღვრე არხების მოწყობა</t>
  </si>
  <si>
    <t>რეაბილიტირებული 250 გრძ.მ. სანიაღვრე არხი. მოსახლეობის დაცვა წყალდიდობისა და წყალმოვარდნებისაგან</t>
  </si>
  <si>
    <t>აღნიშნული პროექტი მოიცავს 250 გრძ. მეტრზე სანიაღვრე არხის რეაბილიტაციას, რომლითაც ისარგებლებს კეკელიძის და ჩიქობავას ქუჩაზე მცხოვრები 100 ბენეფიციარი</t>
  </si>
  <si>
    <t>ქ. ზუგდიდში, ლადო გუდიაშვილის ქუჩაზე, ვლ. ხორავას I შესახვევში და ვახტანგ გორგასალის II შესახვევში სანიაღვრე არხების მოწყობა</t>
  </si>
  <si>
    <t>რეაბილიტირებული 725 გრძ.მ. სანიაღვრე არხი. მოსახლეობის დაცვა წყალდიდობისა და წყალმოვარდნებისაგან</t>
  </si>
  <si>
    <t>აღნიშნული პროექტი მოიცავს 725 გრძ. მეტრზე სანიაღვრე არხის რეაბილიტაციას, რომლითაც ისარგებლებს ბესიკის ქუჩაზე მცხოვრები 200 ბენეფიციარი</t>
  </si>
  <si>
    <t>ქ. ზუგდიდში მდ. ჩხოუშიაზე, ს/ც ,,ზუგდიდი მოლის“ მიმდებარე ტერიტორიაზე ნაპირდამცავი ნაგებობის მოწყობა</t>
  </si>
  <si>
    <t>მოწყობილი 120 გრძ.მ. ნაპირდამცავი ნაგებობა. მოსახლეობის დაცვა წყალდიდობისა და წყალმოვარდნებისაგან</t>
  </si>
  <si>
    <t>აღნიშნული პროექტი მოიცავს 120 გრძ. მეტრზე ნაპირდამცავი ნაგებობის მოწყობას</t>
  </si>
  <si>
    <t>ზუგდიდის მუნიციპალიტეტში რუხის ადმინისტრაციულ ერთეულში, ავტოსადგომი სივრცის მოწყობა</t>
  </si>
  <si>
    <t>ავტომობილების მფლობელთათვის კომფორტული და უსაფრთხო საპარკინგე სივრცის შექმნა</t>
  </si>
  <si>
    <t>აღნიშნული პროექტი მოიცავს რუხის ადმინისტრაციულ ერთეულში, ე.წ ,,გამყოფ ხაზთან" ავტომობილებისთვის საპარკინგე სივრცის მოწყობას</t>
  </si>
  <si>
    <t>ქ. ზუგდიდში, რიგის ქუჩაზე, მდ. კუჩხობონზე საავტომობილო ხიდის მოწყობა</t>
  </si>
  <si>
    <t>მგზავრთა შეუფერხებელი, კომფორტული და უსაფრთხო გადაადგილება</t>
  </si>
  <si>
    <t>პროექტი მოიცავს მდ. კუჩხობონზე, რიგისა და რუსთაველის ქუჩების დამაკავშირებელი საავტომობილო ხიდის მშენებლობას, აღნიშნული ხიდით ისარგებლებს რიგის და მიმდებარე ქუცებზე ქუჩაზე მცხოვრები 150 ბენეფიციარი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</si>
</sst>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 _G_E_L_-;\-* #,##0\ _G_E_L_-;_-* &quot;-&quot;??\ _G_E_L_-;_-@_-"/>
    <numFmt numFmtId="165" formatCode="_-* #,##0.00\ _₽_-;\-* #,##0.00\ _₽_-;_-* &quot;-&quot;??\ _₽_-;_-@_-"/>
    <numFmt numFmtId="166" formatCode="_(* #,##0_);_(* \(#,##0\);_(* &quot;-&quot;??_);_(@_)"/>
    <numFmt numFmtId="167" formatCode="_-* #,##0.00\ _L_a_r_i_-;\-* #,##0.00\ _L_a_r_i_-;_-* &quot;-&quot;??\ _L_a_r_i_-;_-@_-"/>
    <numFmt numFmtId="168" formatCode="#,##0;[Red]#,##0"/>
    <numFmt numFmtId="169" formatCode="#,##0.0"/>
    <numFmt numFmtId="170" formatCode="#,##0.0_);\(#,##0.0\)"/>
    <numFmt numFmtId="171" formatCode="_-* #,##0\ _L_a_r_i_-;\-* #,##0\ _L_a_r_i_-;_-* &quot;-&quot;??\ _L_a_r_i_-;_-@_-"/>
  </numFmts>
  <fonts count="103">
    <font>
      <sz val="11"/>
      <color theme="1"/>
      <name val="Calibri"/>
      <family val="2"/>
      <scheme val="minor"/>
    </font>
    <font>
      <sz val="11"/>
      <color theme="1"/>
      <name val="Calibri"/>
      <family val="2"/>
      <scheme val="minor"/>
    </font>
    <font>
      <b/>
      <sz val="11"/>
      <color theme="1"/>
      <name val="Calibri"/>
      <family val="2"/>
      <scheme val="minor"/>
    </font>
    <font>
      <b/>
      <sz val="16"/>
      <color theme="1"/>
      <name val="Sylfaen"/>
      <family val="1"/>
    </font>
    <font>
      <sz val="10"/>
      <color theme="1"/>
      <name val="Sylfaen"/>
      <family val="1"/>
    </font>
    <font>
      <sz val="10"/>
      <color rgb="FF000000"/>
      <name val="Sylfaen"/>
      <family val="1"/>
    </font>
    <font>
      <sz val="8"/>
      <color rgb="FF000000"/>
      <name val="Sylfaen"/>
      <family val="1"/>
    </font>
    <font>
      <b/>
      <sz val="12"/>
      <color rgb="FF000000"/>
      <name val="Sylfaen"/>
      <family val="1"/>
    </font>
    <font>
      <b/>
      <sz val="10"/>
      <color rgb="FF000000"/>
      <name val="Sylfaen"/>
      <family val="1"/>
    </font>
    <font>
      <sz val="10"/>
      <color indexed="8"/>
      <name val="Sylfaen"/>
      <family val="1"/>
    </font>
    <font>
      <sz val="10"/>
      <name val="Arial"/>
      <family val="2"/>
    </font>
    <font>
      <sz val="10"/>
      <name val="Sylfaen"/>
      <family val="1"/>
    </font>
    <font>
      <b/>
      <sz val="14"/>
      <color rgb="FF000000"/>
      <name val="Sylfaen"/>
      <family val="1"/>
    </font>
    <font>
      <sz val="11"/>
      <color theme="1"/>
      <name val="Calibri"/>
      <family val="2"/>
      <charset val="204"/>
      <scheme val="minor"/>
    </font>
    <font>
      <sz val="8"/>
      <name val="Sylfaen"/>
      <family val="1"/>
    </font>
    <font>
      <b/>
      <sz val="10"/>
      <color theme="1"/>
      <name val="Sylfaen"/>
      <family val="1"/>
    </font>
    <font>
      <sz val="8"/>
      <color theme="1"/>
      <name val="Sylfaen"/>
      <family val="1"/>
    </font>
    <font>
      <sz val="10"/>
      <color theme="1"/>
      <name val="Calibri"/>
      <family val="1"/>
      <scheme val="minor"/>
    </font>
    <font>
      <sz val="11"/>
      <color theme="1"/>
      <name val="Sylfaen"/>
      <family val="1"/>
    </font>
    <font>
      <sz val="12"/>
      <color rgb="FF000000"/>
      <name val="Sylfaen"/>
      <family val="1"/>
    </font>
    <font>
      <sz val="12"/>
      <color theme="1"/>
      <name val="Sylfaen"/>
      <family val="1"/>
    </font>
    <font>
      <sz val="9"/>
      <color rgb="FF000000"/>
      <name val="Sylfaen"/>
      <family val="1"/>
    </font>
    <font>
      <sz val="9"/>
      <color theme="1"/>
      <name val="Sylfaen"/>
      <family val="1"/>
    </font>
    <font>
      <sz val="11"/>
      <color rgb="FF000000"/>
      <name val="Sylfaen"/>
      <family val="1"/>
    </font>
    <font>
      <b/>
      <sz val="11"/>
      <color indexed="8"/>
      <name val="Sylfaen"/>
      <family val="1"/>
    </font>
    <font>
      <b/>
      <sz val="12"/>
      <color theme="1"/>
      <name val="Sylfaen"/>
      <family val="1"/>
    </font>
    <font>
      <sz val="11"/>
      <color rgb="FF222222"/>
      <name val="Sylfaen"/>
      <family val="1"/>
    </font>
    <font>
      <sz val="11"/>
      <color rgb="FF000000"/>
      <name val="AcadNusx"/>
    </font>
    <font>
      <b/>
      <sz val="10"/>
      <color rgb="FF000000"/>
      <name val="Calibri"/>
      <family val="2"/>
      <charset val="204"/>
      <scheme val="minor"/>
    </font>
    <font>
      <sz val="11"/>
      <color indexed="8"/>
      <name val="Sylfaen"/>
      <family val="1"/>
    </font>
    <font>
      <sz val="11"/>
      <color rgb="FF000000"/>
      <name val="Calibri"/>
      <family val="2"/>
    </font>
    <font>
      <sz val="10"/>
      <color theme="1"/>
      <name val="Calibri"/>
      <family val="2"/>
      <scheme val="minor"/>
    </font>
    <font>
      <sz val="12"/>
      <color rgb="FF000000"/>
      <name val="Calibri"/>
      <family val="2"/>
    </font>
    <font>
      <sz val="11"/>
      <color rgb="FF000000"/>
      <name val="Calibri"/>
      <family val="2"/>
      <scheme val="minor"/>
    </font>
    <font>
      <sz val="10"/>
      <color rgb="FF000000"/>
      <name val="Calibri"/>
      <family val="2"/>
      <scheme val="minor"/>
    </font>
    <font>
      <sz val="10"/>
      <color theme="1"/>
      <name val="Arial"/>
      <family val="2"/>
      <charset val="204"/>
    </font>
    <font>
      <b/>
      <sz val="11"/>
      <color indexed="8"/>
      <name val="Sylfaen"/>
      <family val="1"/>
      <charset val="204"/>
    </font>
    <font>
      <b/>
      <sz val="12"/>
      <color rgb="FF000000"/>
      <name val="Calibri"/>
      <family val="2"/>
      <charset val="204"/>
    </font>
    <font>
      <b/>
      <sz val="12"/>
      <color theme="1"/>
      <name val="Calibri"/>
      <family val="2"/>
      <charset val="204"/>
      <scheme val="minor"/>
    </font>
    <font>
      <sz val="10"/>
      <color rgb="FF000000"/>
      <name val="Sylfaen"/>
      <family val="1"/>
      <charset val="204"/>
    </font>
    <font>
      <sz val="7"/>
      <color theme="1"/>
      <name val="Times New Roman"/>
      <family val="1"/>
    </font>
    <font>
      <b/>
      <sz val="10"/>
      <name val="Sylfaen"/>
      <family val="1"/>
    </font>
    <font>
      <b/>
      <sz val="16"/>
      <color theme="1"/>
      <name val="Calibri"/>
      <family val="2"/>
      <charset val="204"/>
      <scheme val="minor"/>
    </font>
    <font>
      <sz val="10"/>
      <color theme="1"/>
      <name val="Sylfaen"/>
      <family val="1"/>
      <charset val="204"/>
    </font>
    <font>
      <sz val="11"/>
      <color indexed="8"/>
      <name val="Calibri"/>
      <family val="2"/>
    </font>
    <font>
      <b/>
      <sz val="10"/>
      <color indexed="8"/>
      <name val="Sylfaen"/>
      <family val="1"/>
    </font>
    <font>
      <sz val="10"/>
      <color indexed="8"/>
      <name val="Sylfaen"/>
      <family val="1"/>
      <charset val="204"/>
    </font>
    <font>
      <sz val="10"/>
      <color rgb="FF000000"/>
      <name val="Arial"/>
      <family val="2"/>
    </font>
    <font>
      <sz val="12"/>
      <color rgb="FF000000"/>
      <name val="Sylfaen"/>
      <family val="1"/>
      <charset val="204"/>
    </font>
    <font>
      <b/>
      <sz val="10"/>
      <color indexed="8"/>
      <name val="Sylfaen"/>
      <family val="1"/>
      <charset val="204"/>
    </font>
    <font>
      <sz val="10"/>
      <color indexed="8"/>
      <name val="Calibri"/>
      <family val="2"/>
    </font>
    <font>
      <sz val="12"/>
      <color theme="1"/>
      <name val="Calibri"/>
      <family val="2"/>
      <scheme val="minor"/>
    </font>
    <font>
      <sz val="12"/>
      <name val="Calibri"/>
      <family val="2"/>
      <scheme val="minor"/>
    </font>
    <font>
      <b/>
      <sz val="12"/>
      <color theme="1"/>
      <name val="Calibri"/>
      <family val="2"/>
      <scheme val="minor"/>
    </font>
    <font>
      <b/>
      <sz val="18"/>
      <color theme="1"/>
      <name val="Calibri"/>
      <family val="2"/>
      <scheme val="minor"/>
    </font>
    <font>
      <sz val="11"/>
      <name val="Sylfaen"/>
      <family val="1"/>
    </font>
    <font>
      <b/>
      <sz val="14"/>
      <color theme="1"/>
      <name val="Calibri"/>
      <family val="2"/>
      <scheme val="minor"/>
    </font>
    <font>
      <b/>
      <sz val="20"/>
      <color theme="1"/>
      <name val="Calibri"/>
      <family val="2"/>
      <charset val="204"/>
      <scheme val="minor"/>
    </font>
    <font>
      <sz val="12"/>
      <color rgb="FF000000"/>
      <name val="AcadNusx"/>
    </font>
    <font>
      <sz val="12"/>
      <color theme="1"/>
      <name val="Sylfaen"/>
      <family val="1"/>
      <charset val="204"/>
    </font>
    <font>
      <sz val="12"/>
      <color rgb="FF000000"/>
      <name val="Calibri"/>
      <family val="2"/>
      <scheme val="minor"/>
    </font>
    <font>
      <sz val="12"/>
      <name val="Sylfaen"/>
      <family val="1"/>
    </font>
    <font>
      <b/>
      <sz val="14"/>
      <color rgb="FF000000"/>
      <name val="Calibri"/>
      <family val="2"/>
      <charset val="204"/>
    </font>
    <font>
      <sz val="12"/>
      <color theme="1"/>
      <name val="Arial"/>
      <family val="2"/>
      <charset val="204"/>
    </font>
    <font>
      <b/>
      <sz val="14"/>
      <color theme="1"/>
      <name val="Calibri"/>
      <family val="2"/>
      <charset val="204"/>
      <scheme val="minor"/>
    </font>
    <font>
      <b/>
      <sz val="12"/>
      <name val="Sylfaen"/>
      <family val="1"/>
    </font>
    <font>
      <sz val="12"/>
      <color rgb="FFFF0000"/>
      <name val="Calibri"/>
      <family val="2"/>
      <scheme val="minor"/>
    </font>
    <font>
      <sz val="10"/>
      <color rgb="FF000000"/>
      <name val="Calibri"/>
      <family val="2"/>
    </font>
    <font>
      <sz val="10"/>
      <color theme="1"/>
      <name val="Symbol"/>
      <family val="1"/>
      <charset val="2"/>
    </font>
    <font>
      <b/>
      <sz val="9"/>
      <color indexed="81"/>
      <name val="Tahoma"/>
      <family val="2"/>
      <charset val="204"/>
    </font>
    <font>
      <sz val="11"/>
      <color theme="1"/>
      <name val="Sylfaen"/>
      <family val="1"/>
      <charset val="204"/>
    </font>
    <font>
      <sz val="11"/>
      <color indexed="8"/>
      <name val="Sylfaen"/>
      <family val="1"/>
      <charset val="204"/>
    </font>
    <font>
      <b/>
      <sz val="14"/>
      <name val="Sylfaen"/>
      <family val="1"/>
    </font>
    <font>
      <b/>
      <sz val="14"/>
      <color indexed="8"/>
      <name val="Sylfaen"/>
      <family val="1"/>
    </font>
    <font>
      <b/>
      <sz val="18"/>
      <color theme="1"/>
      <name val="Calibri"/>
      <family val="2"/>
      <charset val="204"/>
      <scheme val="minor"/>
    </font>
    <font>
      <sz val="8"/>
      <color rgb="FF000000"/>
      <name val="Calibri"/>
      <family val="2"/>
      <scheme val="minor"/>
    </font>
    <font>
      <b/>
      <sz val="10"/>
      <color rgb="FF000000"/>
      <name val="Calibri"/>
      <family val="2"/>
      <scheme val="minor"/>
    </font>
    <font>
      <sz val="10"/>
      <name val="Merriweather"/>
    </font>
    <font>
      <b/>
      <sz val="10"/>
      <color theme="1"/>
      <name val="Calibri"/>
      <family val="2"/>
      <scheme val="minor"/>
    </font>
    <font>
      <sz val="11"/>
      <color theme="1"/>
      <name val="Body Font"/>
      <family val="2"/>
      <charset val="1"/>
    </font>
    <font>
      <b/>
      <sz val="16"/>
      <color rgb="FF000000"/>
      <name val="Calibri"/>
      <family val="2"/>
    </font>
    <font>
      <b/>
      <sz val="16"/>
      <color rgb="FF000000"/>
      <name val="Calibri"/>
      <family val="2"/>
      <charset val="204"/>
      <scheme val="minor"/>
    </font>
    <font>
      <b/>
      <sz val="16"/>
      <color rgb="FF000000"/>
      <name val="Calibri"/>
      <family val="2"/>
      <charset val="204"/>
    </font>
    <font>
      <sz val="12"/>
      <color rgb="FF000000"/>
      <name val="Arial"/>
      <family val="2"/>
    </font>
    <font>
      <b/>
      <sz val="12"/>
      <color rgb="FF000000"/>
      <name val="Calibri"/>
      <family val="2"/>
    </font>
    <font>
      <b/>
      <sz val="10"/>
      <color theme="1"/>
      <name val="Sylfaen"/>
      <family val="1"/>
      <charset val="204"/>
    </font>
    <font>
      <b/>
      <sz val="12"/>
      <color theme="1"/>
      <name val="Sylfaen"/>
      <family val="1"/>
      <charset val="204"/>
    </font>
    <font>
      <sz val="9"/>
      <color theme="1"/>
      <name val="Sylfaen"/>
      <family val="1"/>
      <charset val="204"/>
    </font>
    <font>
      <sz val="9"/>
      <name val="Calibri"/>
      <family val="2"/>
      <scheme val="minor"/>
    </font>
    <font>
      <b/>
      <sz val="9"/>
      <color theme="1"/>
      <name val="Sylfaen"/>
      <family val="1"/>
      <charset val="204"/>
    </font>
    <font>
      <sz val="9"/>
      <color rgb="FF000000"/>
      <name val="Arial"/>
      <family val="2"/>
    </font>
    <font>
      <sz val="9"/>
      <color rgb="FF222222"/>
      <name val="Calibri"/>
      <family val="2"/>
    </font>
    <font>
      <sz val="10"/>
      <name val="Sylfaen"/>
      <family val="1"/>
      <charset val="204"/>
    </font>
    <font>
      <sz val="9"/>
      <name val="Sylfaen"/>
      <family val="1"/>
      <charset val="204"/>
    </font>
    <font>
      <b/>
      <sz val="9"/>
      <name val="Sylfaen"/>
      <family val="1"/>
      <charset val="204"/>
    </font>
    <font>
      <sz val="9"/>
      <name val="Arial"/>
      <family val="2"/>
    </font>
    <font>
      <sz val="9"/>
      <color theme="1"/>
      <name val="Calibri"/>
      <family val="2"/>
      <scheme val="minor"/>
    </font>
    <font>
      <sz val="11"/>
      <name val="Calibri"/>
      <family val="2"/>
      <scheme val="minor"/>
    </font>
    <font>
      <sz val="9"/>
      <color rgb="FF000000"/>
      <name val="Calibri"/>
      <family val="2"/>
      <charset val="204"/>
    </font>
    <font>
      <sz val="11"/>
      <color theme="1"/>
      <name val="Times New Roman"/>
      <family val="1"/>
    </font>
    <font>
      <sz val="11"/>
      <color rgb="FF222222"/>
      <name val="Arial"/>
      <family val="2"/>
    </font>
    <font>
      <b/>
      <sz val="11"/>
      <color rgb="FF000000"/>
      <name val="Sylfaen"/>
      <family val="1"/>
    </font>
    <font>
      <b/>
      <sz val="11"/>
      <color theme="1"/>
      <name val="Sylfaen"/>
      <family val="1"/>
    </font>
  </fonts>
  <fills count="2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0"/>
        <bgColor rgb="FFFFFFFF"/>
      </patternFill>
    </fill>
    <fill>
      <patternFill patternType="solid">
        <fgColor rgb="FFFFFFFF"/>
        <bgColor rgb="FFFFFFFF"/>
      </patternFill>
    </fill>
    <fill>
      <patternFill patternType="solid">
        <fgColor rgb="FF0070C0"/>
        <bgColor indexed="64"/>
      </patternFill>
    </fill>
    <fill>
      <patternFill patternType="solid">
        <fgColor theme="4"/>
        <bgColor indexed="64"/>
      </patternFill>
    </fill>
    <fill>
      <patternFill patternType="solid">
        <fgColor rgb="FFFFFF00"/>
        <bgColor indexed="64"/>
      </patternFill>
    </fill>
    <fill>
      <patternFill patternType="solid">
        <fgColor rgb="FF7030A0"/>
        <bgColor indexed="64"/>
      </patternFill>
    </fill>
    <fill>
      <patternFill patternType="solid">
        <fgColor rgb="FFFF0000"/>
        <bgColor indexed="64"/>
      </patternFill>
    </fill>
    <fill>
      <patternFill patternType="solid">
        <fgColor rgb="FFFFC000"/>
        <bgColor indexed="64"/>
      </patternFill>
    </fill>
    <fill>
      <patternFill patternType="solid">
        <fgColor theme="9" tint="-0.499984740745262"/>
        <bgColor indexed="64"/>
      </patternFill>
    </fill>
    <fill>
      <patternFill patternType="solid">
        <fgColor rgb="FFFFFF00"/>
        <bgColor rgb="FFFFFFFF"/>
      </patternFill>
    </fill>
    <fill>
      <patternFill patternType="solid">
        <fgColor rgb="FFC00000"/>
        <bgColor indexed="64"/>
      </patternFill>
    </fill>
    <fill>
      <patternFill patternType="solid">
        <fgColor rgb="FFC00000"/>
        <bgColor rgb="FFFFFFFF"/>
      </patternFill>
    </fill>
    <fill>
      <patternFill patternType="solid">
        <fgColor theme="9" tint="0.39997558519241921"/>
        <bgColor indexed="64"/>
      </patternFill>
    </fill>
    <fill>
      <patternFill patternType="solid">
        <fgColor rgb="FFFF0000"/>
        <bgColor rgb="FFFFFFFF"/>
      </patternFill>
    </fill>
    <fill>
      <patternFill patternType="solid">
        <fgColor rgb="FF00B0F0"/>
        <bgColor indexed="64"/>
      </patternFill>
    </fill>
    <fill>
      <patternFill patternType="solid">
        <fgColor rgb="FF00B0F0"/>
        <bgColor rgb="FFFFFFFF"/>
      </patternFill>
    </fill>
    <fill>
      <patternFill patternType="solid">
        <fgColor theme="7" tint="-0.499984740745262"/>
        <bgColor indexed="64"/>
      </patternFill>
    </fill>
    <fill>
      <patternFill patternType="solid">
        <fgColor theme="8" tint="0.39997558519241921"/>
        <bgColor indexed="64"/>
      </patternFill>
    </fill>
    <fill>
      <patternFill patternType="solid">
        <fgColor rgb="FF92D050"/>
        <bgColor indexed="64"/>
      </patternFill>
    </fill>
  </fills>
  <borders count="19">
    <border>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1" fillId="0" borderId="0" applyFont="0" applyFill="0" applyBorder="0" applyAlignment="0" applyProtection="0"/>
    <xf numFmtId="0" fontId="10" fillId="0" borderId="0"/>
    <xf numFmtId="0" fontId="13" fillId="0" borderId="0"/>
    <xf numFmtId="165" fontId="1" fillId="0" borderId="0" applyFont="0" applyFill="0" applyBorder="0" applyAlignment="0" applyProtection="0"/>
    <xf numFmtId="0" fontId="44" fillId="0" borderId="0"/>
    <xf numFmtId="0" fontId="47" fillId="0" borderId="0"/>
    <xf numFmtId="0" fontId="13" fillId="0" borderId="0"/>
  </cellStyleXfs>
  <cellXfs count="900">
    <xf numFmtId="0" fontId="0" fillId="0" borderId="0" xfId="0"/>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textRotation="90" wrapText="1"/>
    </xf>
    <xf numFmtId="4" fontId="5" fillId="3" borderId="3" xfId="0" applyNumberFormat="1" applyFont="1" applyFill="1" applyBorder="1" applyAlignment="1">
      <alignment horizontal="center" vertical="center" textRotation="90"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2" borderId="3" xfId="0" applyFont="1" applyFill="1" applyBorder="1" applyAlignment="1">
      <alignment horizontal="center" vertical="center" textRotation="90" wrapText="1"/>
    </xf>
    <xf numFmtId="0" fontId="4" fillId="2" borderId="3" xfId="0"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3" fontId="7" fillId="4"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16" fontId="9" fillId="2" borderId="3" xfId="0" applyNumberFormat="1" applyFont="1" applyFill="1" applyBorder="1" applyAlignment="1">
      <alignment horizontal="center" vertical="center" wrapText="1"/>
    </xf>
    <xf numFmtId="0" fontId="4" fillId="2" borderId="4" xfId="2" applyFont="1" applyFill="1" applyBorder="1" applyAlignment="1">
      <alignment horizontal="center" vertical="center" wrapText="1"/>
    </xf>
    <xf numFmtId="0" fontId="11" fillId="5" borderId="3" xfId="0" applyFont="1" applyFill="1" applyBorder="1" applyAlignment="1">
      <alignment horizontal="center" vertical="center" wrapText="1"/>
    </xf>
    <xf numFmtId="0" fontId="6" fillId="2" borderId="3" xfId="0" applyFont="1" applyFill="1" applyBorder="1" applyAlignment="1">
      <alignment horizontal="center" vertical="center" textRotation="90" wrapText="1"/>
    </xf>
    <xf numFmtId="4" fontId="11" fillId="6" borderId="3" xfId="0" applyNumberFormat="1" applyFont="1" applyFill="1" applyBorder="1" applyAlignment="1">
      <alignment horizontal="center" vertical="center" wrapText="1"/>
    </xf>
    <xf numFmtId="4" fontId="11" fillId="5"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3" xfId="0" applyFont="1" applyFill="1" applyBorder="1" applyAlignment="1">
      <alignment horizontal="center" vertical="center" textRotation="90" wrapText="1"/>
    </xf>
    <xf numFmtId="164" fontId="12" fillId="2" borderId="3" xfId="1" applyNumberFormat="1" applyFont="1" applyFill="1" applyBorder="1" applyAlignment="1">
      <alignment horizontal="center" vertical="center" wrapText="1"/>
    </xf>
    <xf numFmtId="16" fontId="12" fillId="2" borderId="3" xfId="0" applyNumberFormat="1" applyFont="1" applyFill="1" applyBorder="1" applyAlignment="1">
      <alignment horizontal="center" vertical="center" textRotation="90" wrapText="1"/>
    </xf>
    <xf numFmtId="3" fontId="5" fillId="2" borderId="3" xfId="0" applyNumberFormat="1" applyFont="1" applyFill="1" applyBorder="1" applyAlignment="1">
      <alignment horizontal="center" vertical="center" wrapText="1"/>
    </xf>
    <xf numFmtId="4" fontId="7" fillId="2" borderId="3" xfId="0" applyNumberFormat="1" applyFont="1" applyFill="1" applyBorder="1" applyAlignment="1">
      <alignment horizontal="center" vertical="center" wrapText="1"/>
    </xf>
    <xf numFmtId="0" fontId="4" fillId="2" borderId="4" xfId="2" applyFont="1" applyFill="1" applyBorder="1" applyAlignment="1">
      <alignment horizontal="center" vertical="center" textRotation="90" wrapText="1"/>
    </xf>
    <xf numFmtId="3" fontId="7"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3" xfId="2" applyFont="1" applyFill="1" applyBorder="1" applyAlignment="1">
      <alignment horizontal="center" vertical="center" wrapText="1"/>
    </xf>
    <xf numFmtId="0" fontId="5" fillId="0" borderId="9" xfId="0" applyFont="1" applyBorder="1" applyAlignment="1">
      <alignment horizontal="center" vertical="center" wrapText="1"/>
    </xf>
    <xf numFmtId="0" fontId="9" fillId="0" borderId="9" xfId="0" applyFont="1" applyBorder="1" applyAlignment="1">
      <alignment horizontal="center" vertical="center" wrapText="1"/>
    </xf>
    <xf numFmtId="0" fontId="4" fillId="0" borderId="3" xfId="2" applyFont="1" applyBorder="1" applyAlignment="1">
      <alignment horizontal="center" vertical="center" wrapText="1"/>
    </xf>
    <xf numFmtId="0" fontId="4" fillId="0" borderId="3" xfId="3" applyFont="1" applyBorder="1" applyAlignment="1">
      <alignment horizontal="center" vertical="center" wrapText="1"/>
    </xf>
    <xf numFmtId="0" fontId="6" fillId="0" borderId="3" xfId="0" applyFont="1" applyBorder="1" applyAlignment="1">
      <alignment horizontal="center" vertical="center" textRotation="90" wrapText="1"/>
    </xf>
    <xf numFmtId="4" fontId="11" fillId="0" borderId="3" xfId="0" applyNumberFormat="1" applyFont="1" applyBorder="1" applyAlignment="1">
      <alignment horizontal="center" vertical="center" wrapText="1"/>
    </xf>
    <xf numFmtId="3" fontId="12" fillId="0" borderId="3"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textRotation="90" wrapText="1"/>
    </xf>
    <xf numFmtId="164" fontId="12" fillId="0" borderId="3" xfId="1" applyNumberFormat="1" applyFont="1" applyFill="1" applyBorder="1" applyAlignment="1">
      <alignment horizontal="center" vertical="center" wrapText="1"/>
    </xf>
    <xf numFmtId="16" fontId="12" fillId="0" borderId="3" xfId="0" applyNumberFormat="1" applyFont="1" applyBorder="1" applyAlignment="1">
      <alignment horizontal="center" vertical="center" textRotation="90" wrapText="1"/>
    </xf>
    <xf numFmtId="3" fontId="5"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4" fillId="0" borderId="4" xfId="2" applyFont="1" applyBorder="1" applyAlignment="1">
      <alignment horizontal="center" vertical="center" wrapText="1"/>
    </xf>
    <xf numFmtId="3" fontId="7"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textRotation="90" wrapText="1"/>
    </xf>
    <xf numFmtId="3"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16" fontId="9"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3" fontId="11" fillId="5" borderId="9" xfId="0" applyNumberFormat="1" applyFont="1" applyFill="1" applyBorder="1" applyAlignment="1">
      <alignment horizontal="center" vertical="center" wrapText="1"/>
    </xf>
    <xf numFmtId="0" fontId="11" fillId="5" borderId="9" xfId="0" applyFont="1" applyFill="1" applyBorder="1" applyAlignment="1">
      <alignment horizontal="center" vertical="center" wrapText="1"/>
    </xf>
    <xf numFmtId="4" fontId="7" fillId="4" borderId="3" xfId="0"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0" fontId="4" fillId="7" borderId="3" xfId="0" applyFont="1" applyFill="1" applyBorder="1" applyAlignment="1">
      <alignment horizontal="center" vertical="center" wrapText="1"/>
    </xf>
    <xf numFmtId="0" fontId="16"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17" fillId="0" borderId="3" xfId="0" applyFont="1" applyBorder="1" applyAlignment="1">
      <alignment horizontal="center" vertical="center" wrapText="1"/>
    </xf>
    <xf numFmtId="3" fontId="18" fillId="2" borderId="3"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5" fillId="0" borderId="8" xfId="0" applyFont="1" applyBorder="1" applyAlignment="1">
      <alignment horizontal="center" vertical="center" wrapText="1"/>
    </xf>
    <xf numFmtId="0" fontId="9"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3" applyFont="1" applyBorder="1" applyAlignment="1">
      <alignment horizontal="center" vertical="center" wrapText="1"/>
    </xf>
    <xf numFmtId="0" fontId="6" fillId="0" borderId="4" xfId="0" applyFont="1" applyBorder="1" applyAlignment="1">
      <alignment horizontal="center" vertical="center" textRotation="90" wrapText="1"/>
    </xf>
    <xf numFmtId="4" fontId="11" fillId="0" borderId="4" xfId="0" applyNumberFormat="1" applyFont="1" applyBorder="1" applyAlignment="1">
      <alignment horizontal="center" vertical="center" wrapText="1"/>
    </xf>
    <xf numFmtId="3" fontId="18" fillId="2" borderId="4" xfId="0" applyNumberFormat="1" applyFont="1" applyFill="1" applyBorder="1" applyAlignment="1">
      <alignment horizontal="center" vertical="center" wrapText="1"/>
    </xf>
    <xf numFmtId="3" fontId="12"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horizontal="center" vertical="center" textRotation="90" wrapText="1"/>
    </xf>
    <xf numFmtId="164" fontId="12" fillId="0" borderId="4" xfId="1" applyNumberFormat="1" applyFont="1" applyFill="1" applyBorder="1" applyAlignment="1">
      <alignment horizontal="center" vertical="center" wrapText="1"/>
    </xf>
    <xf numFmtId="16" fontId="12" fillId="0" borderId="4" xfId="0" applyNumberFormat="1" applyFont="1" applyBorder="1" applyAlignment="1">
      <alignment horizontal="center" vertical="center" textRotation="90" wrapText="1"/>
    </xf>
    <xf numFmtId="3" fontId="5" fillId="0" borderId="4"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horizontal="center" vertical="center" textRotation="90" wrapText="1"/>
    </xf>
    <xf numFmtId="3"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11" fillId="6" borderId="4" xfId="0" applyFont="1" applyFill="1" applyBorder="1" applyAlignment="1">
      <alignment horizontal="center" vertical="center" wrapText="1"/>
    </xf>
    <xf numFmtId="3" fontId="4" fillId="0" borderId="3" xfId="0" applyNumberFormat="1" applyFont="1" applyBorder="1" applyAlignment="1">
      <alignment horizontal="center" vertical="center" wrapText="1"/>
    </xf>
    <xf numFmtId="16" fontId="9"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8" borderId="3"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3" xfId="3" applyFont="1" applyFill="1" applyBorder="1" applyAlignment="1">
      <alignment horizontal="center" vertical="center" wrapText="1"/>
    </xf>
    <xf numFmtId="0" fontId="6" fillId="8" borderId="3" xfId="0" applyFont="1" applyFill="1" applyBorder="1" applyAlignment="1">
      <alignment horizontal="center" vertical="center" textRotation="90" wrapText="1"/>
    </xf>
    <xf numFmtId="3" fontId="4" fillId="8" borderId="3" xfId="0" applyNumberFormat="1" applyFont="1" applyFill="1" applyBorder="1" applyAlignment="1">
      <alignment horizontal="center" vertical="center" wrapText="1"/>
    </xf>
    <xf numFmtId="4" fontId="11" fillId="8" borderId="3" xfId="0" applyNumberFormat="1" applyFont="1" applyFill="1" applyBorder="1" applyAlignment="1">
      <alignment horizontal="center" vertical="center" wrapText="1"/>
    </xf>
    <xf numFmtId="0" fontId="4" fillId="8" borderId="3" xfId="0" applyFont="1" applyFill="1" applyBorder="1" applyAlignment="1">
      <alignment horizontal="center" vertical="center" textRotation="90" wrapText="1"/>
    </xf>
    <xf numFmtId="4" fontId="4" fillId="8" borderId="3" xfId="0" applyNumberFormat="1" applyFont="1" applyFill="1" applyBorder="1" applyAlignment="1">
      <alignment horizontal="center" vertical="center" wrapText="1"/>
    </xf>
    <xf numFmtId="0" fontId="8" fillId="9" borderId="3"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3" xfId="3" applyFont="1" applyFill="1" applyBorder="1" applyAlignment="1">
      <alignment horizontal="center" vertical="center" wrapText="1"/>
    </xf>
    <xf numFmtId="0" fontId="6" fillId="9" borderId="3" xfId="0" applyFont="1" applyFill="1" applyBorder="1" applyAlignment="1">
      <alignment horizontal="center" vertical="center" textRotation="90" wrapText="1"/>
    </xf>
    <xf numFmtId="3" fontId="4" fillId="9" borderId="3" xfId="0" applyNumberFormat="1" applyFont="1" applyFill="1" applyBorder="1" applyAlignment="1">
      <alignment horizontal="center" vertical="center" wrapText="1"/>
    </xf>
    <xf numFmtId="4" fontId="11" fillId="9" borderId="3" xfId="0" applyNumberFormat="1" applyFont="1" applyFill="1" applyBorder="1" applyAlignment="1">
      <alignment horizontal="center" vertical="center" wrapText="1"/>
    </xf>
    <xf numFmtId="0" fontId="4" fillId="9" borderId="3" xfId="0" applyFont="1" applyFill="1" applyBorder="1" applyAlignment="1">
      <alignment horizontal="center" vertical="center" textRotation="90" wrapText="1"/>
    </xf>
    <xf numFmtId="4" fontId="4" fillId="9" borderId="3" xfId="0" applyNumberFormat="1" applyFont="1" applyFill="1" applyBorder="1" applyAlignment="1">
      <alignment horizontal="center" vertical="center" wrapText="1"/>
    </xf>
    <xf numFmtId="0" fontId="8" fillId="10" borderId="3"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3" xfId="3" applyFont="1" applyFill="1" applyBorder="1" applyAlignment="1">
      <alignment horizontal="center" vertical="center" wrapText="1"/>
    </xf>
    <xf numFmtId="0" fontId="6" fillId="10" borderId="3" xfId="0" applyFont="1" applyFill="1" applyBorder="1" applyAlignment="1">
      <alignment horizontal="center" vertical="center" textRotation="90" wrapText="1"/>
    </xf>
    <xf numFmtId="3" fontId="4" fillId="10" borderId="3" xfId="0" applyNumberFormat="1" applyFont="1" applyFill="1" applyBorder="1" applyAlignment="1">
      <alignment horizontal="center" vertical="center" wrapText="1"/>
    </xf>
    <xf numFmtId="4" fontId="11" fillId="10" borderId="3" xfId="0" applyNumberFormat="1" applyFont="1" applyFill="1" applyBorder="1" applyAlignment="1">
      <alignment horizontal="center" vertical="center" wrapText="1"/>
    </xf>
    <xf numFmtId="0" fontId="4" fillId="10" borderId="3" xfId="0" applyFont="1" applyFill="1" applyBorder="1" applyAlignment="1">
      <alignment horizontal="center" vertical="center" textRotation="90" wrapText="1"/>
    </xf>
    <xf numFmtId="4" fontId="4" fillId="10" borderId="3" xfId="0" applyNumberFormat="1" applyFont="1" applyFill="1" applyBorder="1" applyAlignment="1">
      <alignment horizontal="center" vertical="center" wrapText="1"/>
    </xf>
    <xf numFmtId="0" fontId="5" fillId="2" borderId="3" xfId="0" applyFont="1" applyFill="1" applyBorder="1" applyAlignment="1">
      <alignment horizontal="left" vertical="center" wrapText="1"/>
    </xf>
    <xf numFmtId="16" fontId="9" fillId="2" borderId="3" xfId="0" applyNumberFormat="1" applyFont="1" applyFill="1" applyBorder="1" applyAlignment="1">
      <alignment horizontal="left" vertical="center" wrapText="1"/>
    </xf>
    <xf numFmtId="0" fontId="4" fillId="2"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5" fillId="2" borderId="3" xfId="0" applyFont="1" applyFill="1" applyBorder="1" applyAlignment="1">
      <alignment horizontal="center" vertical="center" textRotation="90"/>
    </xf>
    <xf numFmtId="0" fontId="16" fillId="2" borderId="0" xfId="0" applyFont="1" applyFill="1" applyAlignment="1">
      <alignment horizontal="center" vertical="center" wrapText="1"/>
    </xf>
    <xf numFmtId="0" fontId="4" fillId="2" borderId="0" xfId="0" applyFont="1" applyFill="1" applyAlignment="1">
      <alignment horizontal="center" vertical="center" textRotation="90" wrapText="1"/>
    </xf>
    <xf numFmtId="4" fontId="4" fillId="2" borderId="0" xfId="0" applyNumberFormat="1" applyFont="1" applyFill="1" applyAlignment="1">
      <alignment horizontal="center" vertical="center" wrapText="1"/>
    </xf>
    <xf numFmtId="3" fontId="4" fillId="2" borderId="0" xfId="0" applyNumberFormat="1" applyFont="1" applyFill="1" applyAlignment="1">
      <alignment horizontal="center" vertical="center" wrapText="1"/>
    </xf>
    <xf numFmtId="0" fontId="19" fillId="3" borderId="3" xfId="0" applyFont="1" applyFill="1" applyBorder="1" applyAlignment="1">
      <alignment horizontal="center" vertical="center" textRotation="90" wrapText="1"/>
    </xf>
    <xf numFmtId="0" fontId="21"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2" borderId="3" xfId="0" applyFont="1" applyFill="1" applyBorder="1" applyAlignment="1">
      <alignment vertical="center"/>
    </xf>
    <xf numFmtId="0" fontId="4" fillId="2" borderId="0" xfId="0" applyFont="1" applyFill="1" applyAlignment="1">
      <alignment vertical="center"/>
    </xf>
    <xf numFmtId="0" fontId="18" fillId="2" borderId="9" xfId="0" applyFont="1" applyFill="1" applyBorder="1" applyAlignment="1">
      <alignment horizontal="center" vertical="center" wrapText="1"/>
    </xf>
    <xf numFmtId="0" fontId="20" fillId="0" borderId="3" xfId="0" applyFont="1" applyBorder="1" applyAlignment="1">
      <alignment horizontal="center" vertical="center" wrapText="1"/>
    </xf>
    <xf numFmtId="0" fontId="18" fillId="2"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2" borderId="3" xfId="0" applyFont="1" applyFill="1" applyBorder="1" applyAlignment="1">
      <alignment horizontal="center" vertical="center"/>
    </xf>
    <xf numFmtId="0" fontId="18" fillId="11"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2" borderId="0" xfId="0" applyFill="1" applyAlignment="1">
      <alignment vertical="center"/>
    </xf>
    <xf numFmtId="0" fontId="21" fillId="3" borderId="3" xfId="0" applyFont="1" applyFill="1" applyBorder="1" applyAlignment="1">
      <alignment horizontal="center" vertical="center" textRotation="90" wrapText="1"/>
    </xf>
    <xf numFmtId="0" fontId="28" fillId="2" borderId="3" xfId="0" applyFont="1" applyFill="1" applyBorder="1" applyAlignment="1">
      <alignment horizontal="center" vertical="center"/>
    </xf>
    <xf numFmtId="0" fontId="29" fillId="2" borderId="7" xfId="0" applyFont="1" applyFill="1" applyBorder="1" applyAlignment="1">
      <alignment horizontal="left" vertical="center" wrapText="1"/>
    </xf>
    <xf numFmtId="0" fontId="0" fillId="2" borderId="3" xfId="0" applyFont="1" applyFill="1" applyBorder="1" applyAlignment="1">
      <alignment horizontal="left" vertical="center" wrapText="1"/>
    </xf>
    <xf numFmtId="0" fontId="30" fillId="2" borderId="3" xfId="0" applyFont="1" applyFill="1" applyBorder="1" applyAlignment="1">
      <alignment vertical="center" wrapText="1"/>
    </xf>
    <xf numFmtId="0" fontId="9" fillId="2" borderId="3" xfId="0" applyFont="1" applyFill="1" applyBorder="1" applyAlignment="1">
      <alignment horizontal="left" vertical="center" wrapText="1"/>
    </xf>
    <xf numFmtId="0" fontId="31" fillId="2" borderId="3" xfId="0" applyFont="1" applyFill="1" applyBorder="1" applyAlignment="1">
      <alignment horizontal="left" vertical="center" wrapText="1"/>
    </xf>
    <xf numFmtId="3" fontId="32" fillId="5" borderId="3" xfId="0" applyNumberFormat="1" applyFont="1" applyFill="1" applyBorder="1" applyAlignment="1">
      <alignment horizontal="center" vertical="center" wrapText="1"/>
    </xf>
    <xf numFmtId="4" fontId="32" fillId="5" borderId="3" xfId="0" applyNumberFormat="1" applyFont="1" applyFill="1" applyBorder="1" applyAlignment="1">
      <alignment horizontal="center" vertical="center" wrapText="1"/>
    </xf>
    <xf numFmtId="49" fontId="33" fillId="2" borderId="3" xfId="4" applyNumberFormat="1" applyFont="1" applyFill="1" applyBorder="1" applyAlignment="1">
      <alignment horizontal="center" vertical="center"/>
    </xf>
    <xf numFmtId="166" fontId="34" fillId="2" borderId="3" xfId="4" applyNumberFormat="1" applyFont="1" applyFill="1" applyBorder="1" applyAlignment="1">
      <alignment horizontal="right" vertical="center"/>
    </xf>
    <xf numFmtId="0" fontId="33" fillId="2" borderId="3" xfId="4" applyNumberFormat="1" applyFont="1" applyFill="1" applyBorder="1" applyAlignment="1">
      <alignment horizontal="center" vertical="center"/>
    </xf>
    <xf numFmtId="0" fontId="33" fillId="2" borderId="3" xfId="0" applyFont="1" applyFill="1" applyBorder="1" applyAlignment="1">
      <alignment vertical="center" wrapText="1"/>
    </xf>
    <xf numFmtId="0" fontId="33" fillId="2" borderId="3" xfId="0" applyFont="1" applyFill="1" applyBorder="1" applyAlignment="1">
      <alignment vertical="center"/>
    </xf>
    <xf numFmtId="3" fontId="32" fillId="5" borderId="4" xfId="0"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4" fontId="32" fillId="5" borderId="4" xfId="0" applyNumberFormat="1" applyFont="1" applyFill="1" applyBorder="1" applyAlignment="1">
      <alignment horizontal="center" vertical="center" wrapText="1"/>
    </xf>
    <xf numFmtId="0" fontId="35" fillId="2" borderId="4" xfId="2" applyFont="1" applyFill="1" applyBorder="1" applyAlignment="1">
      <alignment horizontal="center" vertical="center" wrapText="1"/>
    </xf>
    <xf numFmtId="0" fontId="33" fillId="2" borderId="3" xfId="0" applyFont="1" applyFill="1" applyBorder="1" applyAlignment="1">
      <alignment horizontal="right" vertical="center"/>
    </xf>
    <xf numFmtId="3" fontId="37" fillId="5" borderId="3" xfId="0" applyNumberFormat="1" applyFont="1" applyFill="1" applyBorder="1" applyAlignment="1">
      <alignment horizontal="center" vertical="center" wrapText="1"/>
    </xf>
    <xf numFmtId="0" fontId="33" fillId="2" borderId="3" xfId="0" applyFont="1" applyFill="1" applyBorder="1" applyAlignment="1">
      <alignment horizontal="left" vertical="center" wrapText="1"/>
    </xf>
    <xf numFmtId="0" fontId="38" fillId="9" borderId="3" xfId="0" applyFont="1" applyFill="1" applyBorder="1" applyAlignment="1">
      <alignment vertical="center"/>
    </xf>
    <xf numFmtId="0" fontId="0" fillId="9" borderId="3" xfId="0" applyFill="1" applyBorder="1" applyAlignment="1">
      <alignment vertical="center"/>
    </xf>
    <xf numFmtId="0" fontId="39" fillId="2" borderId="3" xfId="0" applyFont="1" applyFill="1" applyBorder="1" applyAlignment="1">
      <alignment horizontal="center" vertical="center" textRotation="90" wrapText="1"/>
    </xf>
    <xf numFmtId="0" fontId="0" fillId="2" borderId="3" xfId="0" applyFill="1" applyBorder="1" applyAlignment="1">
      <alignment vertical="center" wrapText="1"/>
    </xf>
    <xf numFmtId="0" fontId="0" fillId="2" borderId="3" xfId="0" applyFill="1" applyBorder="1" applyAlignment="1">
      <alignment vertical="center"/>
    </xf>
    <xf numFmtId="0" fontId="0" fillId="2" borderId="3" xfId="0" applyFill="1" applyBorder="1" applyAlignment="1">
      <alignment horizontal="center" vertical="center" wrapText="1"/>
    </xf>
    <xf numFmtId="0" fontId="18" fillId="2" borderId="7" xfId="0" applyFont="1" applyFill="1" applyBorder="1" applyAlignment="1">
      <alignment horizontal="left" vertical="center" wrapText="1"/>
    </xf>
    <xf numFmtId="4" fontId="0" fillId="2" borderId="3" xfId="0" applyNumberFormat="1" applyFill="1" applyBorder="1" applyAlignment="1">
      <alignment vertical="center"/>
    </xf>
    <xf numFmtId="0" fontId="0" fillId="9" borderId="0" xfId="0" applyFill="1" applyAlignment="1">
      <alignment vertical="center"/>
    </xf>
    <xf numFmtId="0" fontId="28" fillId="9" borderId="3" xfId="0" applyFont="1" applyFill="1" applyBorder="1" applyAlignment="1">
      <alignment horizontal="center" vertical="center"/>
    </xf>
    <xf numFmtId="0" fontId="29" fillId="9" borderId="7" xfId="0" applyFont="1" applyFill="1" applyBorder="1" applyAlignment="1">
      <alignment horizontal="left" vertical="center" wrapText="1"/>
    </xf>
    <xf numFmtId="0" fontId="39" fillId="9" borderId="3" xfId="0" applyFont="1" applyFill="1" applyBorder="1" applyAlignment="1">
      <alignment horizontal="center" vertical="center" textRotation="90" wrapText="1"/>
    </xf>
    <xf numFmtId="4" fontId="11" fillId="14" borderId="4" xfId="0" applyNumberFormat="1" applyFont="1" applyFill="1" applyBorder="1" applyAlignment="1">
      <alignment horizontal="center" vertical="center" wrapText="1"/>
    </xf>
    <xf numFmtId="4" fontId="11" fillId="14" borderId="3" xfId="0" applyNumberFormat="1" applyFont="1" applyFill="1" applyBorder="1" applyAlignment="1">
      <alignment horizontal="center" vertical="center" wrapText="1"/>
    </xf>
    <xf numFmtId="0" fontId="0" fillId="9" borderId="3" xfId="0" applyFill="1" applyBorder="1" applyAlignment="1">
      <alignment vertical="center" wrapText="1"/>
    </xf>
    <xf numFmtId="0" fontId="33" fillId="9" borderId="3" xfId="0" applyFont="1" applyFill="1" applyBorder="1" applyAlignment="1">
      <alignment vertical="center" wrapText="1"/>
    </xf>
    <xf numFmtId="0" fontId="0" fillId="9" borderId="3" xfId="0" applyFill="1" applyBorder="1" applyAlignment="1">
      <alignment horizontal="center" vertical="center" wrapText="1"/>
    </xf>
    <xf numFmtId="4" fontId="32" fillId="14" borderId="4" xfId="0" applyNumberFormat="1" applyFont="1" applyFill="1" applyBorder="1" applyAlignment="1">
      <alignment horizontal="center" vertical="center" wrapText="1"/>
    </xf>
    <xf numFmtId="4" fontId="32" fillId="14" borderId="3" xfId="0" applyNumberFormat="1" applyFont="1" applyFill="1" applyBorder="1" applyAlignment="1">
      <alignment horizontal="center" vertical="center" wrapText="1"/>
    </xf>
    <xf numFmtId="0" fontId="2" fillId="2" borderId="3" xfId="0" applyFont="1" applyFill="1" applyBorder="1" applyAlignment="1">
      <alignment vertical="center"/>
    </xf>
    <xf numFmtId="4" fontId="2" fillId="2" borderId="3" xfId="0" applyNumberFormat="1" applyFont="1" applyFill="1" applyBorder="1" applyAlignment="1">
      <alignment vertical="center"/>
    </xf>
    <xf numFmtId="0" fontId="2" fillId="2" borderId="0" xfId="0" applyFont="1" applyFill="1" applyAlignment="1">
      <alignment vertical="center"/>
    </xf>
    <xf numFmtId="0" fontId="5" fillId="3" borderId="3" xfId="0" applyFont="1" applyFill="1" applyBorder="1" applyAlignment="1">
      <alignment vertical="center" wrapText="1"/>
    </xf>
    <xf numFmtId="4" fontId="5" fillId="3" borderId="3" xfId="0" applyNumberFormat="1" applyFont="1" applyFill="1" applyBorder="1" applyAlignment="1">
      <alignment vertical="center" textRotation="90" wrapText="1"/>
    </xf>
    <xf numFmtId="4" fontId="4" fillId="2" borderId="3" xfId="0" applyNumberFormat="1" applyFont="1" applyFill="1" applyBorder="1" applyAlignment="1">
      <alignment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3" xfId="0" applyFont="1" applyFill="1" applyBorder="1" applyAlignment="1">
      <alignment horizontal="center" vertical="center" textRotation="90"/>
    </xf>
    <xf numFmtId="166" fontId="5" fillId="0" borderId="3" xfId="4" applyNumberFormat="1" applyFont="1" applyFill="1" applyBorder="1" applyAlignment="1">
      <alignment vertical="center" wrapText="1"/>
    </xf>
    <xf numFmtId="167" fontId="5" fillId="0" borderId="3" xfId="0" applyNumberFormat="1" applyFont="1" applyFill="1" applyBorder="1" applyAlignment="1">
      <alignment vertical="center" wrapText="1"/>
    </xf>
    <xf numFmtId="4" fontId="11" fillId="0" borderId="3" xfId="0" applyNumberFormat="1" applyFont="1" applyFill="1" applyBorder="1" applyAlignment="1">
      <alignment vertical="center" wrapText="1"/>
    </xf>
    <xf numFmtId="4" fontId="11" fillId="0" borderId="3" xfId="0" applyNumberFormat="1" applyFont="1" applyFill="1" applyBorder="1" applyAlignment="1">
      <alignment horizontal="center" vertical="center" wrapText="1"/>
    </xf>
    <xf numFmtId="0" fontId="8" fillId="0" borderId="3" xfId="0" applyFont="1" applyFill="1" applyBorder="1" applyAlignment="1">
      <alignment vertical="center"/>
    </xf>
    <xf numFmtId="0" fontId="8" fillId="0" borderId="3" xfId="0" applyFont="1" applyFill="1" applyBorder="1" applyAlignment="1">
      <alignment vertical="center" textRotation="90"/>
    </xf>
    <xf numFmtId="3" fontId="8" fillId="0" borderId="3" xfId="0" applyNumberFormat="1" applyFont="1" applyFill="1" applyBorder="1" applyAlignment="1">
      <alignment vertical="center"/>
    </xf>
    <xf numFmtId="164" fontId="8" fillId="0" borderId="3" xfId="1" applyNumberFormat="1" applyFont="1" applyFill="1" applyBorder="1" applyAlignment="1">
      <alignment horizontal="right" vertical="center"/>
    </xf>
    <xf numFmtId="16" fontId="8" fillId="0" borderId="3" xfId="0" applyNumberFormat="1" applyFont="1" applyFill="1" applyBorder="1" applyAlignment="1">
      <alignment vertical="center" textRotation="90"/>
    </xf>
    <xf numFmtId="3" fontId="5" fillId="0" borderId="3" xfId="0" applyNumberFormat="1" applyFont="1" applyFill="1" applyBorder="1" applyAlignment="1">
      <alignment vertical="center"/>
    </xf>
    <xf numFmtId="4" fontId="8" fillId="0" borderId="3" xfId="0" applyNumberFormat="1" applyFont="1" applyFill="1" applyBorder="1" applyAlignment="1">
      <alignment vertical="center"/>
    </xf>
    <xf numFmtId="0" fontId="4" fillId="0" borderId="4" xfId="2"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2" applyFont="1" applyFill="1" applyBorder="1" applyAlignment="1">
      <alignment horizontal="center" vertical="center" wrapText="1"/>
    </xf>
    <xf numFmtId="0" fontId="9" fillId="0" borderId="3" xfId="0" applyFont="1" applyFill="1" applyBorder="1" applyAlignment="1">
      <alignment horizontal="left" vertical="center" wrapText="1"/>
    </xf>
    <xf numFmtId="0" fontId="5" fillId="0" borderId="3" xfId="0" applyFont="1" applyFill="1" applyBorder="1" applyAlignment="1">
      <alignment vertical="center"/>
    </xf>
    <xf numFmtId="0" fontId="4" fillId="0" borderId="0" xfId="0" applyFont="1" applyFill="1" applyAlignment="1">
      <alignment vertical="center"/>
    </xf>
    <xf numFmtId="4" fontId="11" fillId="0" borderId="3" xfId="0" applyNumberFormat="1" applyFont="1" applyFill="1" applyBorder="1" applyAlignment="1">
      <alignment horizontal="center" vertical="center"/>
    </xf>
    <xf numFmtId="4" fontId="11" fillId="0" borderId="3" xfId="0" applyNumberFormat="1" applyFont="1" applyFill="1" applyBorder="1" applyAlignment="1">
      <alignment vertical="center"/>
    </xf>
    <xf numFmtId="4" fontId="41" fillId="0" borderId="3" xfId="0" applyNumberFormat="1" applyFont="1" applyFill="1" applyBorder="1" applyAlignment="1">
      <alignment horizontal="center" vertical="center" wrapText="1"/>
    </xf>
    <xf numFmtId="0" fontId="4" fillId="0" borderId="4" xfId="2" applyFont="1" applyFill="1" applyBorder="1" applyAlignment="1">
      <alignment horizontal="left" vertical="center" wrapText="1"/>
    </xf>
    <xf numFmtId="3" fontId="8" fillId="0" borderId="3" xfId="0" applyNumberFormat="1" applyFont="1" applyFill="1" applyBorder="1" applyAlignment="1">
      <alignment horizontal="center" vertical="center"/>
    </xf>
    <xf numFmtId="0" fontId="4" fillId="0" borderId="3" xfId="3" applyFont="1" applyFill="1" applyBorder="1" applyAlignment="1">
      <alignment horizontal="left" vertical="center" wrapText="1"/>
    </xf>
    <xf numFmtId="3" fontId="8" fillId="9" borderId="3" xfId="0" applyNumberFormat="1" applyFont="1" applyFill="1" applyBorder="1" applyAlignment="1">
      <alignment vertical="center"/>
    </xf>
    <xf numFmtId="0" fontId="8" fillId="9" borderId="3" xfId="0" applyFont="1" applyFill="1" applyBorder="1" applyAlignment="1">
      <alignment vertical="center"/>
    </xf>
    <xf numFmtId="0" fontId="8" fillId="9" borderId="3" xfId="0" applyFont="1" applyFill="1" applyBorder="1" applyAlignment="1">
      <alignment vertical="center" textRotation="90"/>
    </xf>
    <xf numFmtId="164" fontId="8" fillId="9" borderId="3" xfId="1" applyNumberFormat="1" applyFont="1" applyFill="1" applyBorder="1" applyAlignment="1">
      <alignment horizontal="right" vertical="center"/>
    </xf>
    <xf numFmtId="16" fontId="8" fillId="9" borderId="3" xfId="0" applyNumberFormat="1" applyFont="1" applyFill="1" applyBorder="1" applyAlignment="1">
      <alignment vertical="center" textRotation="90"/>
    </xf>
    <xf numFmtId="3" fontId="5" fillId="9" borderId="3" xfId="0" applyNumberFormat="1" applyFont="1" applyFill="1" applyBorder="1" applyAlignment="1">
      <alignment vertical="center"/>
    </xf>
    <xf numFmtId="4" fontId="8" fillId="9" borderId="3" xfId="0" applyNumberFormat="1" applyFont="1" applyFill="1" applyBorder="1" applyAlignment="1">
      <alignment vertical="center"/>
    </xf>
    <xf numFmtId="0" fontId="4" fillId="9" borderId="4" xfId="2" applyFont="1" applyFill="1" applyBorder="1" applyAlignment="1">
      <alignment horizontal="left" vertical="center" wrapText="1"/>
    </xf>
    <xf numFmtId="3" fontId="5" fillId="9" borderId="3" xfId="0" applyNumberFormat="1" applyFont="1" applyFill="1" applyBorder="1" applyAlignment="1">
      <alignment horizontal="center" vertical="center"/>
    </xf>
    <xf numFmtId="0" fontId="5" fillId="9" borderId="3" xfId="0" applyFont="1" applyFill="1" applyBorder="1" applyAlignment="1">
      <alignment vertical="center"/>
    </xf>
    <xf numFmtId="3" fontId="8" fillId="2" borderId="3" xfId="0" applyNumberFormat="1" applyFont="1" applyFill="1" applyBorder="1" applyAlignment="1">
      <alignment vertical="center"/>
    </xf>
    <xf numFmtId="0" fontId="8" fillId="2" borderId="3" xfId="0" applyFont="1" applyFill="1" applyBorder="1" applyAlignment="1">
      <alignment vertical="center"/>
    </xf>
    <xf numFmtId="0" fontId="8" fillId="2" borderId="3" xfId="0" applyFont="1" applyFill="1" applyBorder="1" applyAlignment="1">
      <alignment vertical="center" textRotation="90"/>
    </xf>
    <xf numFmtId="164" fontId="8" fillId="2" borderId="3" xfId="1" applyNumberFormat="1" applyFont="1" applyFill="1" applyBorder="1" applyAlignment="1">
      <alignment horizontal="right" vertical="center"/>
    </xf>
    <xf numFmtId="16" fontId="8" fillId="2" borderId="3" xfId="0" applyNumberFormat="1" applyFont="1" applyFill="1" applyBorder="1" applyAlignment="1">
      <alignment vertical="center" textRotation="90"/>
    </xf>
    <xf numFmtId="3" fontId="5" fillId="2" borderId="3" xfId="0" applyNumberFormat="1" applyFont="1" applyFill="1" applyBorder="1" applyAlignment="1">
      <alignment vertical="center"/>
    </xf>
    <xf numFmtId="4" fontId="8" fillId="2" borderId="3" xfId="0" applyNumberFormat="1" applyFont="1" applyFill="1" applyBorder="1" applyAlignment="1">
      <alignment vertical="center"/>
    </xf>
    <xf numFmtId="0" fontId="4" fillId="2" borderId="4" xfId="2" applyFont="1" applyFill="1" applyBorder="1" applyAlignment="1">
      <alignment horizontal="left" vertical="center" wrapText="1"/>
    </xf>
    <xf numFmtId="3" fontId="5" fillId="2" borderId="3" xfId="0" applyNumberFormat="1" applyFont="1" applyFill="1" applyBorder="1" applyAlignment="1">
      <alignment horizontal="center" vertical="center"/>
    </xf>
    <xf numFmtId="0" fontId="8" fillId="15" borderId="3" xfId="0" applyFont="1" applyFill="1" applyBorder="1" applyAlignment="1">
      <alignment horizontal="left" vertical="center" wrapText="1"/>
    </xf>
    <xf numFmtId="0" fontId="5" fillId="15" borderId="9" xfId="0" applyFont="1" applyFill="1" applyBorder="1" applyAlignment="1">
      <alignment horizontal="left" vertical="center" wrapText="1"/>
    </xf>
    <xf numFmtId="0" fontId="9" fillId="15" borderId="9" xfId="0" applyFont="1" applyFill="1" applyBorder="1" applyAlignment="1">
      <alignment horizontal="left" vertical="center" wrapText="1"/>
    </xf>
    <xf numFmtId="0" fontId="4" fillId="15" borderId="3" xfId="2" applyFont="1" applyFill="1" applyBorder="1" applyAlignment="1">
      <alignment horizontal="left" vertical="center" wrapText="1"/>
    </xf>
    <xf numFmtId="0" fontId="4" fillId="15" borderId="4" xfId="3" applyFont="1" applyFill="1" applyBorder="1" applyAlignment="1">
      <alignment vertical="center" wrapText="1"/>
    </xf>
    <xf numFmtId="0" fontId="5" fillId="15" borderId="4" xfId="0" applyFont="1" applyFill="1" applyBorder="1" applyAlignment="1">
      <alignment horizontal="center" vertical="center" textRotation="90"/>
    </xf>
    <xf numFmtId="4" fontId="41" fillId="16" borderId="4" xfId="0" applyNumberFormat="1" applyFont="1" applyFill="1" applyBorder="1" applyAlignment="1">
      <alignment horizontal="center" vertical="center" wrapText="1"/>
    </xf>
    <xf numFmtId="3" fontId="8" fillId="15" borderId="4" xfId="0" applyNumberFormat="1" applyFont="1" applyFill="1" applyBorder="1" applyAlignment="1">
      <alignment vertical="center"/>
    </xf>
    <xf numFmtId="0" fontId="8" fillId="15" borderId="4" xfId="0" applyFont="1" applyFill="1" applyBorder="1" applyAlignment="1">
      <alignment vertical="center"/>
    </xf>
    <xf numFmtId="0" fontId="8" fillId="15" borderId="4" xfId="0" applyFont="1" applyFill="1" applyBorder="1" applyAlignment="1">
      <alignment vertical="center" textRotation="90"/>
    </xf>
    <xf numFmtId="164" fontId="8" fillId="15" borderId="4" xfId="1" applyNumberFormat="1" applyFont="1" applyFill="1" applyBorder="1" applyAlignment="1">
      <alignment horizontal="right" vertical="center"/>
    </xf>
    <xf numFmtId="16" fontId="8" fillId="15" borderId="4" xfId="0" applyNumberFormat="1" applyFont="1" applyFill="1" applyBorder="1" applyAlignment="1">
      <alignment vertical="center" textRotation="90"/>
    </xf>
    <xf numFmtId="3" fontId="5" fillId="15" borderId="4" xfId="0" applyNumberFormat="1" applyFont="1" applyFill="1" applyBorder="1" applyAlignment="1">
      <alignment vertical="center"/>
    </xf>
    <xf numFmtId="4" fontId="8" fillId="15" borderId="4" xfId="0" applyNumberFormat="1" applyFont="1" applyFill="1" applyBorder="1" applyAlignment="1">
      <alignment vertical="center"/>
    </xf>
    <xf numFmtId="0" fontId="4" fillId="15" borderId="4" xfId="2" applyFont="1" applyFill="1" applyBorder="1" applyAlignment="1">
      <alignment horizontal="left" vertical="center" wrapText="1"/>
    </xf>
    <xf numFmtId="3" fontId="8" fillId="15" borderId="4" xfId="0" applyNumberFormat="1" applyFont="1" applyFill="1" applyBorder="1" applyAlignment="1">
      <alignment horizontal="center" vertical="center"/>
    </xf>
    <xf numFmtId="0" fontId="9" fillId="15" borderId="4" xfId="0" applyFont="1" applyFill="1" applyBorder="1" applyAlignment="1">
      <alignment horizontal="left" vertical="center" wrapText="1"/>
    </xf>
    <xf numFmtId="0" fontId="5" fillId="15" borderId="4" xfId="0" applyFont="1" applyFill="1" applyBorder="1" applyAlignment="1">
      <alignment vertical="center"/>
    </xf>
    <xf numFmtId="0" fontId="11" fillId="16" borderId="4" xfId="0" applyFont="1" applyFill="1" applyBorder="1" applyAlignment="1">
      <alignment horizontal="center" vertical="center" wrapText="1"/>
    </xf>
    <xf numFmtId="0" fontId="4" fillId="2" borderId="3" xfId="0" applyFont="1" applyFill="1" applyBorder="1" applyAlignment="1">
      <alignment horizontal="center" vertical="center"/>
    </xf>
    <xf numFmtId="3" fontId="4" fillId="0" borderId="3" xfId="0" applyNumberFormat="1" applyFont="1" applyFill="1" applyBorder="1" applyAlignment="1">
      <alignment horizontal="left" vertical="center" wrapText="1"/>
    </xf>
    <xf numFmtId="3" fontId="5" fillId="6" borderId="3" xfId="0" applyNumberFormat="1" applyFont="1" applyFill="1" applyBorder="1" applyAlignment="1">
      <alignment horizontal="center" vertical="center" wrapText="1"/>
    </xf>
    <xf numFmtId="3" fontId="11" fillId="0" borderId="3" xfId="0" applyNumberFormat="1" applyFont="1" applyFill="1" applyBorder="1" applyAlignment="1">
      <alignment horizontal="center" vertical="center" wrapText="1"/>
    </xf>
    <xf numFmtId="0" fontId="4" fillId="2" borderId="3" xfId="0" applyFont="1" applyFill="1" applyBorder="1" applyAlignment="1">
      <alignment vertical="center"/>
    </xf>
    <xf numFmtId="0" fontId="4" fillId="2" borderId="3" xfId="0" applyFont="1" applyFill="1" applyBorder="1" applyAlignment="1">
      <alignment vertical="center" textRotation="90"/>
    </xf>
    <xf numFmtId="4" fontId="4" fillId="2" borderId="3" xfId="0" applyNumberFormat="1" applyFont="1" applyFill="1" applyBorder="1" applyAlignment="1">
      <alignment vertical="center"/>
    </xf>
    <xf numFmtId="168" fontId="4" fillId="2" borderId="3" xfId="0" applyNumberFormat="1" applyFont="1" applyFill="1" applyBorder="1" applyAlignment="1">
      <alignment vertical="center"/>
    </xf>
    <xf numFmtId="3" fontId="4" fillId="2" borderId="3" xfId="0" applyNumberFormat="1" applyFont="1" applyFill="1" applyBorder="1" applyAlignment="1">
      <alignment vertical="center"/>
    </xf>
    <xf numFmtId="3" fontId="11" fillId="0" borderId="3" xfId="0" applyNumberFormat="1" applyFont="1" applyBorder="1" applyAlignment="1">
      <alignment horizontal="center" vertical="center"/>
    </xf>
    <xf numFmtId="3" fontId="11" fillId="0" borderId="3" xfId="0" applyNumberFormat="1" applyFont="1" applyFill="1" applyBorder="1" applyAlignment="1">
      <alignment horizontal="center" vertical="center"/>
    </xf>
    <xf numFmtId="0" fontId="5" fillId="6"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3" fontId="5" fillId="0" borderId="3" xfId="0" applyNumberFormat="1" applyFont="1" applyBorder="1" applyAlignment="1">
      <alignment horizontal="center" vertical="center"/>
    </xf>
    <xf numFmtId="3" fontId="4" fillId="2" borderId="3" xfId="0" applyNumberFormat="1" applyFont="1" applyFill="1" applyBorder="1" applyAlignment="1">
      <alignment horizontal="center" vertical="center"/>
    </xf>
    <xf numFmtId="0" fontId="4" fillId="15" borderId="3" xfId="0" applyFont="1" applyFill="1" applyBorder="1" applyAlignment="1">
      <alignment horizontal="center" vertical="center"/>
    </xf>
    <xf numFmtId="0" fontId="4" fillId="15" borderId="3" xfId="0" applyFont="1" applyFill="1" applyBorder="1" applyAlignment="1">
      <alignment horizontal="left" vertical="center" wrapText="1"/>
    </xf>
    <xf numFmtId="0" fontId="4" fillId="15" borderId="3" xfId="0" applyFont="1" applyFill="1" applyBorder="1" applyAlignment="1">
      <alignment horizontal="left" vertical="center"/>
    </xf>
    <xf numFmtId="0" fontId="4" fillId="15" borderId="3" xfId="0" applyFont="1" applyFill="1" applyBorder="1" applyAlignment="1">
      <alignment vertical="center"/>
    </xf>
    <xf numFmtId="3" fontId="15" fillId="15" borderId="3" xfId="0" applyNumberFormat="1" applyFont="1" applyFill="1" applyBorder="1" applyAlignment="1">
      <alignment horizontal="center" vertical="center"/>
    </xf>
    <xf numFmtId="0" fontId="4" fillId="15" borderId="3" xfId="0" applyFont="1" applyFill="1" applyBorder="1" applyAlignment="1">
      <alignment vertical="center" textRotation="90"/>
    </xf>
    <xf numFmtId="4" fontId="4" fillId="15" borderId="3" xfId="0" applyNumberFormat="1" applyFont="1" applyFill="1" applyBorder="1" applyAlignment="1">
      <alignment vertical="center"/>
    </xf>
    <xf numFmtId="0" fontId="4" fillId="3" borderId="3" xfId="0" applyFont="1" applyFill="1" applyBorder="1" applyAlignment="1">
      <alignment horizontal="center" vertical="center"/>
    </xf>
    <xf numFmtId="0" fontId="9" fillId="3" borderId="3" xfId="0" applyFont="1" applyFill="1" applyBorder="1" applyAlignment="1">
      <alignment horizontal="center" vertical="center" wrapText="1"/>
    </xf>
    <xf numFmtId="3" fontId="4" fillId="3" borderId="3" xfId="0" applyNumberFormat="1"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textRotation="90"/>
    </xf>
    <xf numFmtId="3" fontId="5" fillId="3" borderId="3"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0" fontId="4" fillId="3" borderId="3" xfId="0" applyFont="1" applyFill="1" applyBorder="1" applyAlignment="1">
      <alignment vertical="center"/>
    </xf>
    <xf numFmtId="0" fontId="4" fillId="3" borderId="3" xfId="0" applyFont="1" applyFill="1" applyBorder="1" applyAlignment="1">
      <alignment vertical="center" textRotation="90"/>
    </xf>
    <xf numFmtId="4" fontId="4" fillId="3" borderId="3" xfId="0" applyNumberFormat="1" applyFont="1" applyFill="1" applyBorder="1" applyAlignment="1">
      <alignment vertical="center"/>
    </xf>
    <xf numFmtId="0" fontId="9" fillId="3" borderId="3"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vertical="center" textRotation="90"/>
    </xf>
    <xf numFmtId="4" fontId="4" fillId="2" borderId="0" xfId="0" applyNumberFormat="1" applyFont="1" applyFill="1" applyAlignment="1">
      <alignment vertical="center"/>
    </xf>
    <xf numFmtId="0" fontId="42" fillId="2" borderId="3" xfId="0" applyFont="1" applyFill="1" applyBorder="1" applyAlignment="1">
      <alignment vertical="center"/>
    </xf>
    <xf numFmtId="0" fontId="0" fillId="2" borderId="3" xfId="0" applyFill="1" applyBorder="1"/>
    <xf numFmtId="0" fontId="0" fillId="2" borderId="0" xfId="0" applyFill="1"/>
    <xf numFmtId="3" fontId="46" fillId="2" borderId="9" xfId="0" applyNumberFormat="1" applyFont="1" applyFill="1" applyBorder="1" applyAlignment="1">
      <alignment horizontal="center" vertical="center" wrapText="1"/>
    </xf>
    <xf numFmtId="3" fontId="32" fillId="5" borderId="3" xfId="6" applyNumberFormat="1" applyFont="1" applyFill="1" applyBorder="1" applyAlignment="1">
      <alignment horizontal="center" vertical="center" wrapText="1"/>
    </xf>
    <xf numFmtId="3" fontId="32" fillId="5" borderId="9" xfId="6" applyNumberFormat="1" applyFont="1" applyFill="1" applyBorder="1" applyAlignment="1">
      <alignment horizontal="center" vertical="center" wrapText="1"/>
    </xf>
    <xf numFmtId="3" fontId="0" fillId="2" borderId="3" xfId="0" applyNumberFormat="1" applyFill="1" applyBorder="1" applyAlignment="1">
      <alignment horizontal="center" vertical="center"/>
    </xf>
    <xf numFmtId="0" fontId="49" fillId="2" borderId="9" xfId="0" applyFont="1" applyFill="1" applyBorder="1" applyAlignment="1">
      <alignment horizontal="center" vertical="center" wrapText="1"/>
    </xf>
    <xf numFmtId="2" fontId="50" fillId="2" borderId="9" xfId="5" applyNumberFormat="1" applyFont="1" applyFill="1" applyBorder="1" applyAlignment="1">
      <alignment vertical="center" wrapText="1"/>
    </xf>
    <xf numFmtId="2" fontId="50" fillId="2" borderId="3" xfId="5" applyNumberFormat="1" applyFont="1" applyFill="1" applyBorder="1" applyAlignment="1">
      <alignment vertical="center" wrapText="1"/>
    </xf>
    <xf numFmtId="0" fontId="43" fillId="2" borderId="3" xfId="0" applyFont="1" applyFill="1" applyBorder="1" applyAlignment="1">
      <alignment horizontal="left" vertical="center" wrapText="1"/>
    </xf>
    <xf numFmtId="3" fontId="49" fillId="9" borderId="9" xfId="0" applyNumberFormat="1" applyFont="1" applyFill="1" applyBorder="1" applyAlignment="1">
      <alignment horizontal="center" vertical="center" wrapText="1"/>
    </xf>
    <xf numFmtId="0" fontId="49" fillId="9" borderId="9" xfId="0" applyFont="1" applyFill="1" applyBorder="1" applyAlignment="1">
      <alignment horizontal="center" vertical="center" wrapText="1"/>
    </xf>
    <xf numFmtId="3" fontId="46" fillId="9" borderId="9" xfId="0" applyNumberFormat="1" applyFont="1" applyFill="1" applyBorder="1" applyAlignment="1">
      <alignment horizontal="center" vertical="center" wrapText="1"/>
    </xf>
    <xf numFmtId="3" fontId="32" fillId="14" borderId="9" xfId="6" applyNumberFormat="1" applyFont="1" applyFill="1" applyBorder="1" applyAlignment="1">
      <alignment horizontal="center" vertical="center" wrapText="1"/>
    </xf>
    <xf numFmtId="0" fontId="43" fillId="9" borderId="3" xfId="0" applyFont="1" applyFill="1" applyBorder="1" applyAlignment="1">
      <alignment horizontal="left" vertical="center" wrapText="1"/>
    </xf>
    <xf numFmtId="0" fontId="0" fillId="9" borderId="3" xfId="0" applyFill="1" applyBorder="1" applyAlignment="1">
      <alignment horizontal="center"/>
    </xf>
    <xf numFmtId="0" fontId="0" fillId="9" borderId="3" xfId="0" applyFill="1" applyBorder="1"/>
    <xf numFmtId="0" fontId="0" fillId="0" borderId="3" xfId="0" applyBorder="1" applyAlignment="1">
      <alignment horizontal="center" vertical="center"/>
    </xf>
    <xf numFmtId="0" fontId="0" fillId="2" borderId="3" xfId="0" applyFill="1" applyBorder="1" applyAlignment="1">
      <alignment horizontal="center" vertical="center"/>
    </xf>
    <xf numFmtId="0" fontId="0" fillId="2" borderId="9" xfId="0" applyFill="1" applyBorder="1"/>
    <xf numFmtId="0" fontId="0" fillId="2" borderId="9" xfId="0" applyFill="1" applyBorder="1" applyAlignment="1">
      <alignment horizontal="center" vertical="center"/>
    </xf>
    <xf numFmtId="0" fontId="0" fillId="9" borderId="3" xfId="0" applyFill="1" applyBorder="1" applyAlignment="1">
      <alignment horizontal="center" vertical="center"/>
    </xf>
    <xf numFmtId="0" fontId="0" fillId="9" borderId="9" xfId="0" applyFill="1" applyBorder="1" applyAlignment="1">
      <alignment horizontal="center" vertical="center"/>
    </xf>
    <xf numFmtId="0" fontId="20" fillId="2" borderId="3" xfId="0" applyFont="1" applyFill="1" applyBorder="1" applyAlignment="1">
      <alignment horizontal="center" vertical="center" wrapText="1"/>
    </xf>
    <xf numFmtId="0" fontId="20" fillId="17" borderId="3"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0" fillId="8" borderId="3" xfId="0" applyFill="1" applyBorder="1"/>
    <xf numFmtId="0" fontId="52" fillId="2" borderId="3" xfId="0" applyFont="1" applyFill="1" applyBorder="1" applyAlignment="1">
      <alignment horizontal="center" vertical="center" wrapText="1"/>
    </xf>
    <xf numFmtId="0" fontId="0" fillId="13" borderId="3" xfId="0" applyFill="1" applyBorder="1" applyAlignment="1">
      <alignment horizontal="center" vertical="center"/>
    </xf>
    <xf numFmtId="0" fontId="9" fillId="13" borderId="9" xfId="0" applyFont="1" applyFill="1" applyBorder="1" applyAlignment="1">
      <alignment horizontal="center" vertical="center" wrapText="1"/>
    </xf>
    <xf numFmtId="0" fontId="0" fillId="13" borderId="3" xfId="0" applyFill="1" applyBorder="1" applyAlignment="1">
      <alignment horizontal="center" vertical="center" wrapText="1"/>
    </xf>
    <xf numFmtId="0" fontId="0" fillId="13" borderId="3" xfId="0" applyFill="1" applyBorder="1"/>
    <xf numFmtId="0" fontId="53" fillId="13" borderId="3" xfId="0" applyFont="1" applyFill="1" applyBorder="1" applyAlignment="1">
      <alignment horizontal="center" vertical="center"/>
    </xf>
    <xf numFmtId="0" fontId="0" fillId="0" borderId="3" xfId="0" applyBorder="1" applyAlignment="1">
      <alignment horizontal="center" vertical="center" wrapText="1"/>
    </xf>
    <xf numFmtId="16" fontId="46" fillId="0" borderId="3" xfId="0" applyNumberFormat="1" applyFont="1" applyBorder="1" applyAlignment="1">
      <alignment horizontal="left" vertical="top" wrapText="1"/>
    </xf>
    <xf numFmtId="2" fontId="50" fillId="2" borderId="3" xfId="5" applyNumberFormat="1" applyFont="1" applyFill="1" applyBorder="1" applyAlignment="1">
      <alignment horizontal="center" vertical="center" wrapText="1"/>
    </xf>
    <xf numFmtId="0" fontId="51" fillId="2" borderId="3" xfId="0" applyFont="1" applyFill="1" applyBorder="1" applyAlignment="1">
      <alignment vertical="center"/>
    </xf>
    <xf numFmtId="3" fontId="53" fillId="2" borderId="3" xfId="0" applyNumberFormat="1" applyFont="1" applyFill="1" applyBorder="1" applyAlignment="1">
      <alignment vertical="center"/>
    </xf>
    <xf numFmtId="0" fontId="53" fillId="2" borderId="3" xfId="0" applyFont="1" applyFill="1" applyBorder="1" applyAlignment="1">
      <alignment vertical="center"/>
    </xf>
    <xf numFmtId="3" fontId="0" fillId="2" borderId="3" xfId="0" applyNumberFormat="1" applyFill="1" applyBorder="1" applyAlignment="1">
      <alignment vertical="center"/>
    </xf>
    <xf numFmtId="16" fontId="46" fillId="0" borderId="3" xfId="0" applyNumberFormat="1" applyFont="1" applyBorder="1" applyAlignment="1">
      <alignment horizontal="center" vertical="center" wrapText="1"/>
    </xf>
    <xf numFmtId="0" fontId="0" fillId="0" borderId="4" xfId="0" applyBorder="1" applyAlignment="1">
      <alignment horizontal="center" vertical="center" wrapText="1"/>
    </xf>
    <xf numFmtId="43" fontId="43" fillId="2"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wrapText="1"/>
    </xf>
    <xf numFmtId="0" fontId="55" fillId="0" borderId="3" xfId="0" applyFont="1" applyBorder="1" applyAlignment="1">
      <alignment horizontal="center" vertical="center" wrapText="1"/>
    </xf>
    <xf numFmtId="0" fontId="0" fillId="2" borderId="3" xfId="0" applyFill="1" applyBorder="1" applyAlignment="1">
      <alignment horizontal="center"/>
    </xf>
    <xf numFmtId="3" fontId="56" fillId="2" borderId="3" xfId="0" applyNumberFormat="1" applyFont="1" applyFill="1" applyBorder="1" applyAlignment="1">
      <alignment horizontal="center" vertical="center"/>
    </xf>
    <xf numFmtId="0" fontId="0" fillId="2" borderId="0" xfId="0" applyFill="1" applyAlignment="1">
      <alignment horizontal="center"/>
    </xf>
    <xf numFmtId="0" fontId="51" fillId="2" borderId="0" xfId="0" applyFont="1" applyFill="1" applyAlignment="1">
      <alignment wrapText="1"/>
    </xf>
    <xf numFmtId="0" fontId="51" fillId="0" borderId="0" xfId="0" applyFont="1" applyAlignment="1">
      <alignment wrapText="1"/>
    </xf>
    <xf numFmtId="0" fontId="19" fillId="0" borderId="3" xfId="0" applyFont="1" applyBorder="1" applyAlignment="1">
      <alignment horizontal="center" vertical="center" wrapText="1"/>
    </xf>
    <xf numFmtId="0" fontId="51" fillId="2" borderId="3" xfId="0" applyFont="1" applyFill="1" applyBorder="1" applyAlignment="1">
      <alignment wrapText="1"/>
    </xf>
    <xf numFmtId="0" fontId="42" fillId="4" borderId="3" xfId="0" applyFont="1" applyFill="1" applyBorder="1" applyAlignment="1">
      <alignment vertical="center" wrapText="1"/>
    </xf>
    <xf numFmtId="0" fontId="42" fillId="4" borderId="3"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0" fontId="51" fillId="2" borderId="3" xfId="0" applyFont="1" applyFill="1" applyBorder="1" applyAlignment="1">
      <alignment horizontal="left" vertical="top" wrapText="1"/>
    </xf>
    <xf numFmtId="0" fontId="59" fillId="2" borderId="3" xfId="0" applyFont="1" applyFill="1" applyBorder="1" applyAlignment="1">
      <alignment horizontal="left" vertical="top" wrapText="1"/>
    </xf>
    <xf numFmtId="0" fontId="32" fillId="2" borderId="3" xfId="0" applyFont="1" applyFill="1" applyBorder="1" applyAlignment="1">
      <alignment horizontal="center" vertical="center" wrapText="1"/>
    </xf>
    <xf numFmtId="4" fontId="32" fillId="2" borderId="3" xfId="0" applyNumberFormat="1" applyFont="1" applyFill="1" applyBorder="1" applyAlignment="1">
      <alignment horizontal="center" vertical="center"/>
    </xf>
    <xf numFmtId="4" fontId="32" fillId="2" borderId="3" xfId="0" applyNumberFormat="1" applyFont="1" applyFill="1" applyBorder="1" applyAlignment="1">
      <alignment horizontal="center" vertical="center" wrapText="1"/>
    </xf>
    <xf numFmtId="0" fontId="60" fillId="2" borderId="3" xfId="0" applyFont="1" applyFill="1" applyBorder="1" applyAlignment="1">
      <alignment horizontal="right" vertical="top" wrapText="1"/>
    </xf>
    <xf numFmtId="4" fontId="61" fillId="6" borderId="3" xfId="0" applyNumberFormat="1" applyFont="1" applyFill="1" applyBorder="1" applyAlignment="1">
      <alignment horizontal="center" vertical="center" wrapText="1"/>
    </xf>
    <xf numFmtId="0" fontId="61" fillId="6" borderId="3" xfId="0" applyFont="1" applyFill="1" applyBorder="1" applyAlignment="1">
      <alignment horizontal="center" vertical="center" wrapText="1"/>
    </xf>
    <xf numFmtId="0" fontId="18" fillId="2" borderId="3" xfId="0" applyFont="1" applyFill="1" applyBorder="1" applyAlignment="1">
      <alignment horizontal="justify" vertical="center"/>
    </xf>
    <xf numFmtId="0" fontId="2" fillId="2" borderId="3" xfId="0" applyFont="1" applyFill="1" applyBorder="1" applyAlignment="1">
      <alignment horizontal="justify" vertical="center"/>
    </xf>
    <xf numFmtId="0" fontId="20" fillId="2" borderId="3" xfId="0" applyFont="1" applyFill="1" applyBorder="1" applyAlignment="1">
      <alignment horizontal="center" vertical="center"/>
    </xf>
    <xf numFmtId="0" fontId="20" fillId="0" borderId="3" xfId="0" applyFont="1" applyBorder="1" applyAlignment="1">
      <alignment horizontal="justify" vertical="center"/>
    </xf>
    <xf numFmtId="0" fontId="51" fillId="0" borderId="3" xfId="0" applyFont="1" applyBorder="1" applyAlignment="1">
      <alignment wrapText="1"/>
    </xf>
    <xf numFmtId="0" fontId="51" fillId="0" borderId="3" xfId="0" applyFont="1" applyBorder="1" applyAlignment="1">
      <alignment horizontal="center" vertical="center" wrapText="1"/>
    </xf>
    <xf numFmtId="4" fontId="62" fillId="2" borderId="3" xfId="0" applyNumberFormat="1" applyFont="1" applyFill="1" applyBorder="1" applyAlignment="1">
      <alignment horizontal="center" vertical="center"/>
    </xf>
    <xf numFmtId="0" fontId="51" fillId="9" borderId="4" xfId="0" applyFont="1" applyFill="1" applyBorder="1" applyAlignment="1">
      <alignment horizontal="center" wrapText="1"/>
    </xf>
    <xf numFmtId="4" fontId="32" fillId="9" borderId="4" xfId="0" applyNumberFormat="1" applyFont="1" applyFill="1" applyBorder="1" applyAlignment="1">
      <alignment horizontal="center" vertical="center"/>
    </xf>
    <xf numFmtId="0" fontId="51" fillId="9" borderId="9" xfId="0" applyFont="1" applyFill="1" applyBorder="1" applyAlignment="1">
      <alignment horizontal="center" wrapText="1"/>
    </xf>
    <xf numFmtId="4" fontId="32" fillId="9" borderId="9" xfId="0" applyNumberFormat="1" applyFont="1" applyFill="1" applyBorder="1" applyAlignment="1">
      <alignment horizontal="center" vertical="center"/>
    </xf>
    <xf numFmtId="0" fontId="63" fillId="0" borderId="4" xfId="2" applyFont="1" applyFill="1" applyBorder="1" applyAlignment="1">
      <alignment horizontal="left" vertical="center" wrapText="1"/>
    </xf>
    <xf numFmtId="0" fontId="63" fillId="0" borderId="3" xfId="2" applyFont="1" applyFill="1" applyBorder="1" applyAlignment="1">
      <alignment horizontal="left" vertical="center" wrapText="1"/>
    </xf>
    <xf numFmtId="0" fontId="51" fillId="0" borderId="4" xfId="0" applyFont="1" applyBorder="1" applyAlignment="1">
      <alignment wrapText="1"/>
    </xf>
    <xf numFmtId="4" fontId="64" fillId="0" borderId="4" xfId="0" applyNumberFormat="1" applyFont="1" applyBorder="1" applyAlignment="1">
      <alignment vertical="center" wrapText="1"/>
    </xf>
    <xf numFmtId="0" fontId="51" fillId="2" borderId="4" xfId="0" applyFont="1" applyFill="1" applyBorder="1" applyAlignment="1">
      <alignment wrapText="1"/>
    </xf>
    <xf numFmtId="0" fontId="51" fillId="11" borderId="3" xfId="0" applyFont="1" applyFill="1" applyBorder="1" applyAlignment="1">
      <alignment wrapText="1"/>
    </xf>
    <xf numFmtId="0" fontId="51" fillId="9" borderId="3" xfId="0" applyFont="1" applyFill="1" applyBorder="1" applyAlignment="1">
      <alignment horizontal="center" vertical="center" wrapText="1"/>
    </xf>
    <xf numFmtId="0" fontId="51" fillId="9" borderId="3" xfId="0" applyFont="1" applyFill="1" applyBorder="1" applyAlignment="1">
      <alignment horizontal="left" vertical="top" wrapText="1"/>
    </xf>
    <xf numFmtId="0" fontId="20" fillId="9" borderId="3" xfId="0" applyFont="1" applyFill="1" applyBorder="1" applyAlignment="1">
      <alignment horizontal="left" vertical="top" wrapText="1"/>
    </xf>
    <xf numFmtId="4" fontId="61" fillId="14" borderId="3" xfId="0" applyNumberFormat="1" applyFont="1" applyFill="1" applyBorder="1" applyAlignment="1">
      <alignment horizontal="center" vertical="center" wrapText="1"/>
    </xf>
    <xf numFmtId="0" fontId="51" fillId="9" borderId="3" xfId="0" applyFont="1" applyFill="1" applyBorder="1" applyAlignment="1">
      <alignment wrapText="1"/>
    </xf>
    <xf numFmtId="0" fontId="59" fillId="9" borderId="3" xfId="0" applyFont="1" applyFill="1" applyBorder="1" applyAlignment="1">
      <alignment horizontal="left" vertical="top" wrapText="1"/>
    </xf>
    <xf numFmtId="0" fontId="63" fillId="9" borderId="3" xfId="2" applyFont="1" applyFill="1" applyBorder="1" applyAlignment="1">
      <alignment horizontal="left" vertical="center" wrapText="1"/>
    </xf>
    <xf numFmtId="4" fontId="32" fillId="9" borderId="3" xfId="0" applyNumberFormat="1" applyFont="1" applyFill="1" applyBorder="1" applyAlignment="1">
      <alignment horizontal="center" vertical="center"/>
    </xf>
    <xf numFmtId="0" fontId="61" fillId="14" borderId="3" xfId="0" applyFont="1" applyFill="1" applyBorder="1" applyAlignment="1">
      <alignment horizontal="center" vertical="center" wrapText="1"/>
    </xf>
    <xf numFmtId="0" fontId="53" fillId="9" borderId="3" xfId="0" applyFont="1" applyFill="1" applyBorder="1" applyAlignment="1">
      <alignment wrapText="1"/>
    </xf>
    <xf numFmtId="4" fontId="65" fillId="14" borderId="3" xfId="0" applyNumberFormat="1" applyFont="1" applyFill="1" applyBorder="1" applyAlignment="1">
      <alignment horizontal="center" vertical="center" wrapText="1"/>
    </xf>
    <xf numFmtId="0" fontId="53" fillId="11" borderId="3" xfId="0" applyFont="1" applyFill="1" applyBorder="1" applyAlignment="1">
      <alignment wrapText="1"/>
    </xf>
    <xf numFmtId="0" fontId="53" fillId="11" borderId="7" xfId="0" applyFont="1" applyFill="1" applyBorder="1" applyAlignment="1">
      <alignment wrapText="1"/>
    </xf>
    <xf numFmtId="4" fontId="65" fillId="18" borderId="3" xfId="0" applyNumberFormat="1" applyFont="1" applyFill="1" applyBorder="1" applyAlignment="1">
      <alignment horizontal="center" vertical="center" wrapText="1"/>
    </xf>
    <xf numFmtId="4" fontId="61" fillId="18" borderId="3" xfId="0" applyNumberFormat="1" applyFont="1" applyFill="1" applyBorder="1" applyAlignment="1">
      <alignment horizontal="center" vertical="center" wrapText="1"/>
    </xf>
    <xf numFmtId="0" fontId="66" fillId="19" borderId="3" xfId="0" applyFont="1" applyFill="1" applyBorder="1" applyAlignment="1">
      <alignment wrapText="1"/>
    </xf>
    <xf numFmtId="0" fontId="51" fillId="19" borderId="3" xfId="0" applyFont="1" applyFill="1" applyBorder="1" applyAlignment="1">
      <alignment horizontal="left" vertical="top" wrapText="1"/>
    </xf>
    <xf numFmtId="0" fontId="59" fillId="19" borderId="7" xfId="0" applyFont="1" applyFill="1" applyBorder="1" applyAlignment="1">
      <alignment horizontal="left" vertical="top" wrapText="1"/>
    </xf>
    <xf numFmtId="0" fontId="63" fillId="19" borderId="3" xfId="2" applyFont="1" applyFill="1" applyBorder="1" applyAlignment="1">
      <alignment horizontal="left" vertical="center" wrapText="1"/>
    </xf>
    <xf numFmtId="0" fontId="51" fillId="19" borderId="3" xfId="0" applyFont="1" applyFill="1" applyBorder="1" applyAlignment="1">
      <alignment horizontal="center" vertical="center" wrapText="1"/>
    </xf>
    <xf numFmtId="4" fontId="32" fillId="19" borderId="3" xfId="0" applyNumberFormat="1" applyFont="1" applyFill="1" applyBorder="1" applyAlignment="1">
      <alignment horizontal="center" vertical="center"/>
    </xf>
    <xf numFmtId="0" fontId="61" fillId="20" borderId="3" xfId="0" applyFont="1" applyFill="1" applyBorder="1" applyAlignment="1">
      <alignment horizontal="center" vertical="center" wrapText="1"/>
    </xf>
    <xf numFmtId="0" fontId="51" fillId="19" borderId="3" xfId="0" applyFont="1" applyFill="1" applyBorder="1" applyAlignment="1">
      <alignment wrapText="1"/>
    </xf>
    <xf numFmtId="4" fontId="56" fillId="2" borderId="3" xfId="0" applyNumberFormat="1" applyFont="1" applyFill="1" applyBorder="1" applyAlignment="1">
      <alignment horizontal="center" vertical="center" wrapText="1"/>
    </xf>
    <xf numFmtId="0" fontId="51" fillId="21" borderId="3" xfId="0" applyFont="1" applyFill="1" applyBorder="1" applyAlignment="1">
      <alignment wrapText="1"/>
    </xf>
    <xf numFmtId="0" fontId="51" fillId="21" borderId="7" xfId="0" applyFont="1" applyFill="1" applyBorder="1" applyAlignment="1">
      <alignment wrapText="1"/>
    </xf>
    <xf numFmtId="4" fontId="56" fillId="21" borderId="3" xfId="0" applyNumberFormat="1" applyFont="1" applyFill="1" applyBorder="1" applyAlignment="1">
      <alignment horizontal="center" vertical="center" wrapText="1"/>
    </xf>
    <xf numFmtId="0" fontId="56" fillId="0" borderId="3" xfId="0" applyFont="1" applyBorder="1" applyAlignment="1">
      <alignment horizontal="center" vertical="center" wrapText="1"/>
    </xf>
    <xf numFmtId="0" fontId="51" fillId="2" borderId="9" xfId="0" applyFont="1" applyFill="1" applyBorder="1" applyAlignment="1">
      <alignment horizontal="left" vertical="center" wrapText="1"/>
    </xf>
    <xf numFmtId="0" fontId="59" fillId="2" borderId="2" xfId="0" applyFont="1" applyFill="1" applyBorder="1" applyAlignment="1">
      <alignment horizontal="left" vertical="top" wrapText="1"/>
    </xf>
    <xf numFmtId="0" fontId="32" fillId="2" borderId="9" xfId="0" applyFont="1" applyFill="1" applyBorder="1" applyAlignment="1">
      <alignment horizontal="center" vertical="center" wrapText="1"/>
    </xf>
    <xf numFmtId="0" fontId="51" fillId="2" borderId="9" xfId="0" applyFont="1" applyFill="1" applyBorder="1" applyAlignment="1">
      <alignment horizontal="center" vertical="center" wrapText="1"/>
    </xf>
    <xf numFmtId="3" fontId="67" fillId="0" borderId="9" xfId="0" applyNumberFormat="1" applyFont="1" applyBorder="1" applyAlignment="1">
      <alignment horizontal="center" vertical="center" wrapText="1"/>
    </xf>
    <xf numFmtId="0" fontId="51" fillId="0" borderId="9" xfId="0" applyFont="1" applyBorder="1" applyAlignment="1">
      <alignment wrapText="1"/>
    </xf>
    <xf numFmtId="0" fontId="51" fillId="0" borderId="9" xfId="0" applyFont="1" applyBorder="1" applyAlignment="1">
      <alignment horizontal="center" vertical="center" wrapText="1"/>
    </xf>
    <xf numFmtId="3" fontId="56" fillId="0" borderId="9" xfId="0" applyNumberFormat="1" applyFont="1" applyBorder="1" applyAlignment="1">
      <alignment horizontal="center" vertical="center" wrapText="1"/>
    </xf>
    <xf numFmtId="0" fontId="61" fillId="5" borderId="9" xfId="0" applyFont="1" applyFill="1" applyBorder="1" applyAlignment="1">
      <alignment horizontal="center" vertical="center" wrapText="1"/>
    </xf>
    <xf numFmtId="0" fontId="51" fillId="2" borderId="3" xfId="0" applyFont="1" applyFill="1" applyBorder="1" applyAlignment="1">
      <alignment horizontal="left" vertical="center" wrapText="1"/>
    </xf>
    <xf numFmtId="0" fontId="59" fillId="2" borderId="7" xfId="0" applyFont="1" applyFill="1" applyBorder="1" applyAlignment="1">
      <alignment horizontal="left" vertical="top" wrapText="1"/>
    </xf>
    <xf numFmtId="0" fontId="32" fillId="2" borderId="14" xfId="0" applyFont="1" applyFill="1" applyBorder="1" applyAlignment="1">
      <alignment horizontal="center" vertical="center" wrapText="1"/>
    </xf>
    <xf numFmtId="3" fontId="67" fillId="6" borderId="3" xfId="0" applyNumberFormat="1" applyFont="1" applyFill="1" applyBorder="1" applyAlignment="1">
      <alignment horizontal="center" vertical="center" wrapText="1"/>
    </xf>
    <xf numFmtId="3" fontId="56" fillId="0" borderId="3" xfId="0" applyNumberFormat="1" applyFont="1" applyBorder="1" applyAlignment="1">
      <alignment horizontal="center" vertical="center" wrapText="1"/>
    </xf>
    <xf numFmtId="0" fontId="61" fillId="5" borderId="3" xfId="0" applyFont="1" applyFill="1" applyBorder="1" applyAlignment="1">
      <alignment horizontal="center" vertical="center" wrapText="1"/>
    </xf>
    <xf numFmtId="0" fontId="51" fillId="2" borderId="4" xfId="0" applyFont="1" applyFill="1" applyBorder="1" applyAlignment="1">
      <alignment horizontal="left" vertical="center" wrapText="1"/>
    </xf>
    <xf numFmtId="0" fontId="59" fillId="2" borderId="12" xfId="0" applyFont="1" applyFill="1" applyBorder="1" applyAlignment="1">
      <alignment horizontal="left" vertical="top" wrapText="1"/>
    </xf>
    <xf numFmtId="0" fontId="32" fillId="2" borderId="15" xfId="0" applyFont="1" applyFill="1" applyBorder="1" applyAlignment="1">
      <alignment horizontal="center" vertical="center" wrapText="1"/>
    </xf>
    <xf numFmtId="0" fontId="51" fillId="2" borderId="4" xfId="0" applyFont="1" applyFill="1" applyBorder="1" applyAlignment="1">
      <alignment horizontal="center" vertical="center" wrapText="1"/>
    </xf>
    <xf numFmtId="3" fontId="67" fillId="6" borderId="4" xfId="0" applyNumberFormat="1" applyFont="1" applyFill="1" applyBorder="1" applyAlignment="1">
      <alignment horizontal="center" vertical="center" wrapText="1"/>
    </xf>
    <xf numFmtId="0" fontId="51" fillId="0" borderId="4" xfId="0" applyFont="1" applyBorder="1" applyAlignment="1">
      <alignment horizontal="center" vertical="center" wrapText="1"/>
    </xf>
    <xf numFmtId="3" fontId="56" fillId="0" borderId="4" xfId="0" applyNumberFormat="1" applyFont="1" applyBorder="1" applyAlignment="1">
      <alignment horizontal="center" vertical="center" wrapText="1"/>
    </xf>
    <xf numFmtId="0" fontId="61" fillId="5" borderId="4" xfId="0" applyFont="1" applyFill="1" applyBorder="1" applyAlignment="1">
      <alignment horizontal="center" vertical="center" wrapText="1"/>
    </xf>
    <xf numFmtId="0" fontId="51" fillId="0" borderId="3" xfId="0" applyFont="1" applyBorder="1" applyAlignment="1">
      <alignment vertical="center" wrapText="1"/>
    </xf>
    <xf numFmtId="0" fontId="51" fillId="2" borderId="3" xfId="0" applyFont="1" applyFill="1" applyBorder="1" applyAlignment="1">
      <alignment vertical="center" wrapText="1"/>
    </xf>
    <xf numFmtId="3" fontId="56" fillId="0" borderId="3" xfId="0" applyNumberFormat="1" applyFont="1" applyBorder="1" applyAlignment="1">
      <alignment vertical="center" wrapText="1"/>
    </xf>
    <xf numFmtId="0" fontId="51" fillId="2" borderId="0" xfId="0" applyFont="1" applyFill="1" applyAlignment="1">
      <alignment vertical="center" wrapText="1"/>
    </xf>
    <xf numFmtId="0" fontId="51" fillId="0" borderId="0" xfId="0" applyFont="1" applyAlignment="1">
      <alignment vertical="center" wrapText="1"/>
    </xf>
    <xf numFmtId="0" fontId="51" fillId="0" borderId="6" xfId="0" applyFont="1" applyBorder="1" applyAlignment="1">
      <alignment vertical="center" wrapText="1"/>
    </xf>
    <xf numFmtId="0" fontId="68" fillId="0" borderId="5" xfId="0" applyFont="1" applyBorder="1" applyAlignment="1">
      <alignment horizontal="justify" vertical="center"/>
    </xf>
    <xf numFmtId="0" fontId="51" fillId="0" borderId="7" xfId="0" applyFont="1" applyBorder="1" applyAlignment="1">
      <alignment horizontal="center" vertical="center" wrapText="1"/>
    </xf>
    <xf numFmtId="0" fontId="51" fillId="0" borderId="1" xfId="0" applyFont="1" applyBorder="1" applyAlignment="1">
      <alignment wrapText="1"/>
    </xf>
    <xf numFmtId="0" fontId="51" fillId="2" borderId="1" xfId="0" applyFont="1" applyFill="1" applyBorder="1" applyAlignment="1">
      <alignment wrapText="1"/>
    </xf>
    <xf numFmtId="0" fontId="0" fillId="0" borderId="0" xfId="0" applyFont="1"/>
    <xf numFmtId="0" fontId="70" fillId="3" borderId="3" xfId="0" applyFont="1" applyFill="1" applyBorder="1" applyAlignment="1">
      <alignment vertical="top" wrapText="1"/>
    </xf>
    <xf numFmtId="0" fontId="24" fillId="3" borderId="4" xfId="0" applyFont="1" applyFill="1" applyBorder="1" applyAlignment="1">
      <alignment horizontal="center" vertical="center" textRotation="90" wrapText="1"/>
    </xf>
    <xf numFmtId="0" fontId="24" fillId="3" borderId="9" xfId="0" applyFont="1" applyFill="1" applyBorder="1" applyAlignment="1">
      <alignment horizontal="center" vertical="center" textRotation="90" wrapText="1"/>
    </xf>
    <xf numFmtId="0" fontId="24" fillId="3" borderId="3" xfId="0" applyFont="1" applyFill="1" applyBorder="1" applyAlignment="1">
      <alignment horizontal="center" vertical="center" textRotation="90" wrapText="1"/>
    </xf>
    <xf numFmtId="0" fontId="0" fillId="2" borderId="0" xfId="0" applyFont="1" applyFill="1" applyBorder="1" applyAlignment="1">
      <alignment vertical="center"/>
    </xf>
    <xf numFmtId="0" fontId="0" fillId="17" borderId="0" xfId="0" applyFont="1" applyFill="1" applyBorder="1" applyAlignment="1">
      <alignment vertical="center"/>
    </xf>
    <xf numFmtId="0" fontId="36" fillId="11" borderId="3" xfId="0" applyFont="1" applyFill="1" applyBorder="1" applyAlignment="1">
      <alignment vertical="center" wrapText="1"/>
    </xf>
    <xf numFmtId="0" fontId="36" fillId="11" borderId="13" xfId="0" applyFont="1" applyFill="1" applyBorder="1" applyAlignment="1">
      <alignment horizontal="center" vertical="center" wrapText="1"/>
    </xf>
    <xf numFmtId="0" fontId="36" fillId="11" borderId="1" xfId="0" applyFont="1" applyFill="1" applyBorder="1" applyAlignment="1">
      <alignment horizontal="center" vertical="center" wrapText="1"/>
    </xf>
    <xf numFmtId="0" fontId="36" fillId="11" borderId="0" xfId="0" applyFont="1" applyFill="1" applyBorder="1" applyAlignment="1">
      <alignment horizontal="center" vertical="center" wrapText="1"/>
    </xf>
    <xf numFmtId="0" fontId="36" fillId="11" borderId="2" xfId="0" applyFont="1" applyFill="1" applyBorder="1" applyAlignment="1">
      <alignment horizontal="center" vertical="center" wrapText="1"/>
    </xf>
    <xf numFmtId="0" fontId="36" fillId="11" borderId="9" xfId="0" applyFont="1" applyFill="1" applyBorder="1" applyAlignment="1">
      <alignment vertical="center" wrapText="1"/>
    </xf>
    <xf numFmtId="0" fontId="36" fillId="11" borderId="0" xfId="0" applyFont="1" applyFill="1" applyBorder="1" applyAlignment="1">
      <alignment vertical="center" wrapText="1"/>
    </xf>
    <xf numFmtId="0" fontId="29" fillId="2" borderId="9" xfId="0" applyFont="1" applyFill="1" applyBorder="1" applyAlignment="1">
      <alignment horizontal="center" vertical="center" wrapText="1"/>
    </xf>
    <xf numFmtId="0" fontId="18" fillId="2" borderId="9" xfId="0" applyFont="1" applyFill="1" applyBorder="1" applyAlignment="1">
      <alignment vertical="top" wrapText="1"/>
    </xf>
    <xf numFmtId="4" fontId="55" fillId="5" borderId="9" xfId="0" applyNumberFormat="1" applyFont="1" applyFill="1" applyBorder="1" applyAlignment="1">
      <alignment horizontal="center" vertical="center" wrapText="1"/>
    </xf>
    <xf numFmtId="4" fontId="18" fillId="2" borderId="9" xfId="0" applyNumberFormat="1" applyFont="1" applyFill="1" applyBorder="1" applyAlignment="1">
      <alignment horizontal="center" vertical="center" wrapText="1"/>
    </xf>
    <xf numFmtId="0" fontId="22" fillId="2" borderId="9" xfId="0" applyFont="1" applyFill="1" applyBorder="1" applyAlignment="1">
      <alignment horizontal="center" vertical="center" wrapText="1"/>
    </xf>
    <xf numFmtId="4" fontId="55" fillId="5" borderId="3" xfId="0" applyNumberFormat="1" applyFont="1" applyFill="1" applyBorder="1" applyAlignment="1">
      <alignment horizontal="center" vertical="center" wrapText="1"/>
    </xf>
    <xf numFmtId="0" fontId="18" fillId="2" borderId="3" xfId="0" applyFont="1" applyFill="1" applyBorder="1" applyAlignment="1">
      <alignment vertical="top" wrapText="1"/>
    </xf>
    <xf numFmtId="0" fontId="22" fillId="2" borderId="3" xfId="0" applyFont="1" applyFill="1" applyBorder="1" applyAlignment="1">
      <alignment vertical="center" wrapText="1"/>
    </xf>
    <xf numFmtId="0" fontId="29" fillId="2" borderId="3" xfId="0" applyFont="1" applyFill="1" applyBorder="1" applyAlignment="1">
      <alignment horizontal="center" vertical="center" wrapText="1"/>
    </xf>
    <xf numFmtId="0" fontId="29" fillId="2" borderId="3" xfId="0" applyFont="1" applyFill="1" applyBorder="1" applyAlignment="1">
      <alignment vertical="center" wrapText="1"/>
    </xf>
    <xf numFmtId="0" fontId="29" fillId="2" borderId="13" xfId="0" applyFont="1" applyFill="1" applyBorder="1" applyAlignment="1">
      <alignment horizontal="center" vertical="center" wrapText="1"/>
    </xf>
    <xf numFmtId="0" fontId="22" fillId="2" borderId="3" xfId="0" applyFont="1" applyFill="1" applyBorder="1" applyAlignment="1">
      <alignment wrapText="1"/>
    </xf>
    <xf numFmtId="4" fontId="18" fillId="2" borderId="3" xfId="0" applyNumberFormat="1" applyFont="1" applyFill="1" applyBorder="1" applyAlignment="1">
      <alignment horizontal="center" vertical="center" wrapText="1"/>
    </xf>
    <xf numFmtId="0" fontId="22" fillId="2" borderId="3" xfId="0" applyFont="1" applyFill="1" applyBorder="1" applyAlignment="1">
      <alignment horizontal="center" wrapText="1"/>
    </xf>
    <xf numFmtId="4" fontId="72" fillId="18" borderId="3" xfId="0" applyNumberFormat="1" applyFont="1" applyFill="1" applyBorder="1" applyAlignment="1">
      <alignment horizontal="center" vertical="center" wrapText="1"/>
    </xf>
    <xf numFmtId="0" fontId="73" fillId="11" borderId="3" xfId="0" applyFont="1" applyFill="1" applyBorder="1" applyAlignment="1">
      <alignment horizontal="center" vertical="center" wrapText="1"/>
    </xf>
    <xf numFmtId="4" fontId="73" fillId="11" borderId="3" xfId="0" applyNumberFormat="1" applyFont="1" applyFill="1" applyBorder="1" applyAlignment="1">
      <alignment horizontal="center" vertical="center" wrapText="1"/>
    </xf>
    <xf numFmtId="0" fontId="29" fillId="11" borderId="3" xfId="0" applyFont="1" applyFill="1" applyBorder="1" applyAlignment="1">
      <alignment horizontal="center" vertical="center" wrapText="1"/>
    </xf>
    <xf numFmtId="4" fontId="55" fillId="18" borderId="3" xfId="0" applyNumberFormat="1" applyFont="1" applyFill="1" applyBorder="1" applyAlignment="1">
      <alignment horizontal="center" vertical="center" wrapText="1"/>
    </xf>
    <xf numFmtId="0" fontId="18" fillId="11" borderId="3" xfId="0" applyFont="1" applyFill="1" applyBorder="1" applyAlignment="1">
      <alignment vertical="top" wrapText="1"/>
    </xf>
    <xf numFmtId="0" fontId="29" fillId="11" borderId="3" xfId="0" applyFont="1" applyFill="1" applyBorder="1" applyAlignment="1">
      <alignment vertical="center" wrapText="1"/>
    </xf>
    <xf numFmtId="0" fontId="0" fillId="2" borderId="0" xfId="0" applyFont="1" applyFill="1" applyAlignment="1">
      <alignment horizontal="center" vertical="center"/>
    </xf>
    <xf numFmtId="0" fontId="0" fillId="2" borderId="0" xfId="0" applyFont="1" applyFill="1"/>
    <xf numFmtId="0" fontId="44" fillId="2" borderId="0" xfId="0" applyFont="1" applyFill="1" applyAlignment="1">
      <alignment horizontal="right"/>
    </xf>
    <xf numFmtId="0" fontId="44" fillId="0" borderId="0" xfId="0" applyFont="1" applyAlignment="1">
      <alignment horizontal="right"/>
    </xf>
    <xf numFmtId="0" fontId="0" fillId="17" borderId="0" xfId="0" applyFont="1" applyFill="1" applyAlignment="1">
      <alignment horizontal="center" vertical="center"/>
    </xf>
    <xf numFmtId="0" fontId="0" fillId="17" borderId="0" xfId="0" applyFont="1" applyFill="1"/>
    <xf numFmtId="0" fontId="23" fillId="3" borderId="3" xfId="0" applyFont="1" applyFill="1" applyBorder="1" applyAlignment="1">
      <alignment horizontal="center" vertical="center" textRotation="90" wrapText="1"/>
    </xf>
    <xf numFmtId="0" fontId="0" fillId="0" borderId="3" xfId="0" applyBorder="1"/>
    <xf numFmtId="0" fontId="0" fillId="4" borderId="3" xfId="0" applyFill="1" applyBorder="1"/>
    <xf numFmtId="0" fontId="0" fillId="4" borderId="0" xfId="0" applyFill="1"/>
    <xf numFmtId="0" fontId="8" fillId="2" borderId="9" xfId="0" applyFont="1" applyFill="1" applyBorder="1" applyAlignment="1">
      <alignment horizontal="center" vertical="center" wrapText="1"/>
    </xf>
    <xf numFmtId="0" fontId="75" fillId="2" borderId="3" xfId="0" applyFont="1" applyFill="1" applyBorder="1" applyAlignment="1">
      <alignment horizontal="center" vertical="center" wrapText="1"/>
    </xf>
    <xf numFmtId="0" fontId="18" fillId="2" borderId="3" xfId="0" applyFont="1" applyFill="1" applyBorder="1" applyAlignment="1">
      <alignment vertical="center" wrapText="1"/>
    </xf>
    <xf numFmtId="0" fontId="11" fillId="2" borderId="3" xfId="7" applyFont="1" applyFill="1" applyBorder="1" applyAlignment="1">
      <alignment horizontal="left" vertical="center" wrapText="1"/>
    </xf>
    <xf numFmtId="0" fontId="71" fillId="2" borderId="3" xfId="0" applyFont="1" applyFill="1" applyBorder="1" applyAlignment="1">
      <alignment horizontal="center" vertical="center" wrapText="1"/>
    </xf>
    <xf numFmtId="3" fontId="67" fillId="5" borderId="3" xfId="0" applyNumberFormat="1" applyFont="1" applyFill="1" applyBorder="1" applyAlignment="1">
      <alignment horizontal="center" vertical="center" wrapText="1"/>
    </xf>
    <xf numFmtId="166" fontId="60" fillId="2" borderId="3" xfId="0" applyNumberFormat="1" applyFont="1" applyFill="1" applyBorder="1" applyAlignment="1">
      <alignment horizontal="center" vertical="center" wrapText="1"/>
    </xf>
    <xf numFmtId="169" fontId="32" fillId="2" borderId="3" xfId="0" applyNumberFormat="1" applyFont="1" applyFill="1" applyBorder="1" applyAlignment="1">
      <alignment horizontal="center" vertical="center" wrapText="1"/>
    </xf>
    <xf numFmtId="0" fontId="33" fillId="2" borderId="3" xfId="0" applyFont="1" applyFill="1" applyBorder="1" applyAlignment="1">
      <alignment horizontal="center" vertical="center" wrapText="1"/>
    </xf>
    <xf numFmtId="0" fontId="76" fillId="2" borderId="3" xfId="0" applyFont="1" applyFill="1" applyBorder="1" applyAlignment="1">
      <alignment horizontal="center" vertical="top" wrapText="1"/>
    </xf>
    <xf numFmtId="0" fontId="77" fillId="6" borderId="3" xfId="0" applyFont="1" applyFill="1" applyBorder="1" applyAlignment="1">
      <alignment horizontal="center" vertical="center" wrapText="1"/>
    </xf>
    <xf numFmtId="0" fontId="78" fillId="0" borderId="3" xfId="0" applyFont="1" applyBorder="1"/>
    <xf numFmtId="0" fontId="78" fillId="0" borderId="0" xfId="0" applyFont="1"/>
    <xf numFmtId="0" fontId="79" fillId="2" borderId="3" xfId="0" applyFont="1" applyFill="1" applyBorder="1" applyAlignment="1">
      <alignment horizontal="left" vertical="center" wrapText="1"/>
    </xf>
    <xf numFmtId="169" fontId="80" fillId="2" borderId="3" xfId="0" applyNumberFormat="1" applyFont="1" applyFill="1" applyBorder="1" applyAlignment="1">
      <alignment horizontal="center" vertical="center" wrapText="1"/>
    </xf>
    <xf numFmtId="169" fontId="81" fillId="2" borderId="3" xfId="0" applyNumberFormat="1" applyFont="1" applyFill="1" applyBorder="1" applyAlignment="1">
      <alignment horizontal="center" vertical="center" wrapText="1"/>
    </xf>
    <xf numFmtId="166" fontId="81" fillId="2" borderId="3" xfId="0" applyNumberFormat="1" applyFont="1" applyFill="1" applyBorder="1" applyAlignment="1">
      <alignment horizontal="center" vertical="center" wrapText="1"/>
    </xf>
    <xf numFmtId="169" fontId="82" fillId="2" borderId="3" xfId="0" applyNumberFormat="1" applyFont="1" applyFill="1" applyBorder="1" applyAlignment="1">
      <alignment horizontal="center" vertical="center" wrapText="1"/>
    </xf>
    <xf numFmtId="0" fontId="33" fillId="2" borderId="3" xfId="0" applyFont="1" applyFill="1" applyBorder="1" applyAlignment="1">
      <alignment horizontal="center" vertical="top" wrapText="1"/>
    </xf>
    <xf numFmtId="0" fontId="0" fillId="2" borderId="3" xfId="0" applyFont="1" applyFill="1" applyBorder="1" applyAlignment="1">
      <alignment horizontal="center" vertical="center" wrapText="1"/>
    </xf>
    <xf numFmtId="0" fontId="47" fillId="0" borderId="3" xfId="0" applyFont="1" applyBorder="1" applyAlignment="1">
      <alignment vertical="center" wrapText="1"/>
    </xf>
    <xf numFmtId="2" fontId="83" fillId="6" borderId="18" xfId="0" applyNumberFormat="1" applyFont="1" applyFill="1" applyBorder="1" applyAlignment="1">
      <alignment horizontal="center" vertical="center" wrapText="1"/>
    </xf>
    <xf numFmtId="2" fontId="60" fillId="2" borderId="3" xfId="0" applyNumberFormat="1" applyFont="1" applyFill="1" applyBorder="1" applyAlignment="1">
      <alignment horizontal="center" vertical="center" wrapText="1"/>
    </xf>
    <xf numFmtId="2" fontId="32" fillId="2" borderId="3" xfId="0" applyNumberFormat="1" applyFont="1" applyFill="1" applyBorder="1" applyAlignment="1">
      <alignment horizontal="center" vertical="center" wrapText="1"/>
    </xf>
    <xf numFmtId="2" fontId="51" fillId="0" borderId="3" xfId="0" applyNumberFormat="1" applyFont="1" applyBorder="1" applyAlignment="1">
      <alignment horizontal="center" vertical="center"/>
    </xf>
    <xf numFmtId="169" fontId="30" fillId="2" borderId="3" xfId="0" applyNumberFormat="1" applyFont="1" applyFill="1" applyBorder="1" applyAlignment="1">
      <alignment horizontal="center" vertical="center" wrapText="1"/>
    </xf>
    <xf numFmtId="0" fontId="47" fillId="6" borderId="3" xfId="0" applyFont="1" applyFill="1" applyBorder="1" applyAlignment="1">
      <alignment horizontal="center" vertical="center" wrapText="1"/>
    </xf>
    <xf numFmtId="0" fontId="0" fillId="0" borderId="3" xfId="0" applyBorder="1" applyAlignment="1">
      <alignment vertical="center" wrapText="1"/>
    </xf>
    <xf numFmtId="0" fontId="0" fillId="2" borderId="3" xfId="0" applyFont="1" applyFill="1" applyBorder="1" applyAlignment="1">
      <alignment vertical="center" wrapText="1"/>
    </xf>
    <xf numFmtId="2" fontId="51" fillId="2" borderId="3" xfId="0" applyNumberFormat="1" applyFont="1" applyFill="1" applyBorder="1" applyAlignment="1">
      <alignment horizontal="center" vertical="center"/>
    </xf>
    <xf numFmtId="2" fontId="82" fillId="2" borderId="3" xfId="0" applyNumberFormat="1" applyFont="1" applyFill="1" applyBorder="1" applyAlignment="1">
      <alignment horizontal="center" vertical="center" wrapText="1"/>
    </xf>
    <xf numFmtId="2" fontId="81" fillId="2" borderId="3" xfId="0" applyNumberFormat="1" applyFont="1" applyFill="1" applyBorder="1" applyAlignment="1">
      <alignment horizontal="center" vertical="center" wrapText="1"/>
    </xf>
    <xf numFmtId="170" fontId="32" fillId="2" borderId="3" xfId="0" applyNumberFormat="1" applyFont="1" applyFill="1" applyBorder="1" applyAlignment="1">
      <alignment horizontal="center" vertical="center" wrapText="1"/>
    </xf>
    <xf numFmtId="170" fontId="2" fillId="2" borderId="3"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0" fillId="2" borderId="5" xfId="0" applyFill="1" applyBorder="1" applyAlignment="1">
      <alignment horizontal="left" vertical="center" wrapText="1"/>
    </xf>
    <xf numFmtId="0" fontId="4" fillId="0" borderId="3" xfId="0" applyFont="1" applyBorder="1" applyAlignment="1">
      <alignment horizontal="center" vertical="center"/>
    </xf>
    <xf numFmtId="0" fontId="0" fillId="2" borderId="3" xfId="0" applyFill="1" applyBorder="1" applyAlignment="1">
      <alignment horizontal="left" vertical="center" wrapText="1"/>
    </xf>
    <xf numFmtId="0" fontId="20" fillId="0" borderId="3" xfId="0" applyFont="1" applyBorder="1" applyAlignment="1">
      <alignment horizontal="center" vertical="center"/>
    </xf>
    <xf numFmtId="0" fontId="0" fillId="2" borderId="4" xfId="0" applyFill="1" applyBorder="1" applyAlignment="1">
      <alignment horizontal="center" vertical="center"/>
    </xf>
    <xf numFmtId="0" fontId="0" fillId="2" borderId="4" xfId="0" applyFill="1" applyBorder="1"/>
    <xf numFmtId="170" fontId="2" fillId="2" borderId="4" xfId="0" applyNumberFormat="1" applyFont="1" applyFill="1" applyBorder="1" applyAlignment="1">
      <alignment horizontal="center" vertical="center"/>
    </xf>
    <xf numFmtId="0" fontId="0" fillId="0" borderId="4" xfId="0" applyBorder="1"/>
    <xf numFmtId="0" fontId="2" fillId="0" borderId="4" xfId="0" applyFont="1" applyBorder="1" applyAlignment="1">
      <alignment horizontal="center" vertical="center"/>
    </xf>
    <xf numFmtId="0" fontId="0" fillId="2" borderId="0" xfId="0" applyFill="1" applyAlignment="1">
      <alignment horizontal="center" vertical="center"/>
    </xf>
    <xf numFmtId="170" fontId="84" fillId="2" borderId="3" xfId="0" applyNumberFormat="1" applyFont="1" applyFill="1" applyBorder="1" applyAlignment="1">
      <alignment horizontal="center" vertical="center" wrapText="1"/>
    </xf>
    <xf numFmtId="0" fontId="43" fillId="0" borderId="0" xfId="0" applyFont="1"/>
    <xf numFmtId="0" fontId="39" fillId="3" borderId="3" xfId="0" applyFont="1" applyFill="1" applyBorder="1" applyAlignment="1">
      <alignment horizontal="center" vertical="center" textRotation="90" wrapText="1"/>
    </xf>
    <xf numFmtId="0" fontId="39" fillId="0" borderId="3" xfId="0" applyFont="1" applyBorder="1" applyAlignment="1">
      <alignment horizontal="center" vertical="center" wrapText="1"/>
    </xf>
    <xf numFmtId="0" fontId="43" fillId="2" borderId="3" xfId="0" applyFont="1" applyFill="1" applyBorder="1" applyAlignment="1">
      <alignment horizontal="center" vertical="center" wrapText="1"/>
    </xf>
    <xf numFmtId="0" fontId="43" fillId="2" borderId="1" xfId="0" applyFont="1" applyFill="1" applyBorder="1" applyAlignment="1">
      <alignment horizontal="center" vertical="center"/>
    </xf>
    <xf numFmtId="0" fontId="87" fillId="2" borderId="3" xfId="0" applyFont="1" applyFill="1" applyBorder="1" applyAlignment="1">
      <alignment horizontal="center" vertical="center" wrapText="1"/>
    </xf>
    <xf numFmtId="0" fontId="88" fillId="2" borderId="3" xfId="0" applyFont="1" applyFill="1" applyBorder="1" applyAlignment="1">
      <alignment horizontal="center" vertical="top" wrapText="1"/>
    </xf>
    <xf numFmtId="43" fontId="87" fillId="2" borderId="3" xfId="0" applyNumberFormat="1" applyFont="1" applyFill="1" applyBorder="1" applyAlignment="1">
      <alignment horizontal="center" vertical="center" wrapText="1"/>
    </xf>
    <xf numFmtId="0" fontId="87" fillId="2" borderId="3" xfId="0" applyFont="1" applyFill="1" applyBorder="1" applyAlignment="1">
      <alignment horizontal="center" vertical="top" wrapText="1"/>
    </xf>
    <xf numFmtId="171" fontId="89" fillId="2" borderId="3" xfId="0" applyNumberFormat="1" applyFont="1" applyFill="1" applyBorder="1" applyAlignment="1">
      <alignment vertical="center"/>
    </xf>
    <xf numFmtId="43" fontId="87" fillId="2" borderId="3" xfId="0" applyNumberFormat="1" applyFont="1" applyFill="1" applyBorder="1"/>
    <xf numFmtId="169" fontId="90" fillId="2" borderId="3" xfId="0" applyNumberFormat="1" applyFont="1" applyFill="1" applyBorder="1" applyAlignment="1">
      <alignment horizontal="center" vertical="center" wrapText="1"/>
    </xf>
    <xf numFmtId="167" fontId="89" fillId="2" borderId="3" xfId="0" applyNumberFormat="1" applyFont="1" applyFill="1" applyBorder="1" applyAlignment="1">
      <alignment vertical="center"/>
    </xf>
    <xf numFmtId="0" fontId="89" fillId="2" borderId="1" xfId="0" applyFont="1" applyFill="1" applyBorder="1" applyAlignment="1">
      <alignment vertical="center"/>
    </xf>
    <xf numFmtId="0" fontId="87" fillId="2" borderId="3" xfId="0" applyFont="1" applyFill="1" applyBorder="1" applyAlignment="1">
      <alignment vertical="center" wrapText="1"/>
    </xf>
    <xf numFmtId="0" fontId="91" fillId="2" borderId="3" xfId="0" applyFont="1" applyFill="1" applyBorder="1" applyAlignment="1">
      <alignment horizontal="center" vertical="center" wrapText="1"/>
    </xf>
    <xf numFmtId="0" fontId="87" fillId="2" borderId="3" xfId="0" applyFont="1" applyFill="1" applyBorder="1"/>
    <xf numFmtId="0" fontId="89" fillId="2" borderId="3" xfId="0" applyFont="1" applyFill="1" applyBorder="1" applyAlignment="1">
      <alignment vertical="center"/>
    </xf>
    <xf numFmtId="43" fontId="89" fillId="2" borderId="5" xfId="0" applyNumberFormat="1" applyFont="1" applyFill="1" applyBorder="1" applyAlignment="1">
      <alignment vertical="center"/>
    </xf>
    <xf numFmtId="0" fontId="43" fillId="9" borderId="1" xfId="0" applyFont="1" applyFill="1" applyBorder="1" applyAlignment="1">
      <alignment horizontal="center" vertical="center"/>
    </xf>
    <xf numFmtId="0" fontId="87" fillId="9" borderId="3" xfId="0" applyFont="1" applyFill="1" applyBorder="1" applyAlignment="1">
      <alignment horizontal="center" vertical="center" wrapText="1"/>
    </xf>
    <xf numFmtId="0" fontId="88" fillId="9" borderId="3" xfId="0" applyFont="1" applyFill="1" applyBorder="1" applyAlignment="1">
      <alignment horizontal="center" vertical="top" wrapText="1"/>
    </xf>
    <xf numFmtId="43" fontId="87" fillId="9" borderId="3" xfId="0" applyNumberFormat="1" applyFont="1" applyFill="1" applyBorder="1" applyAlignment="1">
      <alignment horizontal="center" vertical="center" wrapText="1"/>
    </xf>
    <xf numFmtId="0" fontId="87" fillId="9" borderId="3" xfId="0" applyFont="1" applyFill="1" applyBorder="1" applyAlignment="1">
      <alignment horizontal="center" vertical="top" wrapText="1"/>
    </xf>
    <xf numFmtId="171" fontId="89" fillId="9" borderId="3" xfId="0" applyNumberFormat="1" applyFont="1" applyFill="1" applyBorder="1" applyAlignment="1">
      <alignment vertical="center"/>
    </xf>
    <xf numFmtId="0" fontId="87" fillId="9" borderId="3" xfId="0" applyFont="1" applyFill="1" applyBorder="1"/>
    <xf numFmtId="0" fontId="89" fillId="9" borderId="3" xfId="0" applyFont="1" applyFill="1" applyBorder="1" applyAlignment="1">
      <alignment vertical="center"/>
    </xf>
    <xf numFmtId="43" fontId="89" fillId="9" borderId="5" xfId="0" applyNumberFormat="1" applyFont="1" applyFill="1" applyBorder="1" applyAlignment="1">
      <alignment vertical="center"/>
    </xf>
    <xf numFmtId="167" fontId="89" fillId="9" borderId="3" xfId="0" applyNumberFormat="1" applyFont="1" applyFill="1" applyBorder="1" applyAlignment="1">
      <alignment vertical="center"/>
    </xf>
    <xf numFmtId="0" fontId="89" fillId="9" borderId="1" xfId="0" applyFont="1" applyFill="1" applyBorder="1" applyAlignment="1">
      <alignment vertical="center"/>
    </xf>
    <xf numFmtId="0" fontId="87" fillId="9" borderId="3" xfId="0" applyFont="1" applyFill="1" applyBorder="1" applyAlignment="1">
      <alignment vertical="center" wrapText="1"/>
    </xf>
    <xf numFmtId="0" fontId="92" fillId="2" borderId="1" xfId="0" applyFont="1" applyFill="1" applyBorder="1" applyAlignment="1">
      <alignment horizontal="center" vertical="center"/>
    </xf>
    <xf numFmtId="0" fontId="93" fillId="2" borderId="3" xfId="0" applyFont="1" applyFill="1" applyBorder="1" applyAlignment="1">
      <alignment horizontal="center" vertical="center" wrapText="1"/>
    </xf>
    <xf numFmtId="171" fontId="94" fillId="2" borderId="3" xfId="0" applyNumberFormat="1" applyFont="1" applyFill="1" applyBorder="1" applyAlignment="1">
      <alignment vertical="center"/>
    </xf>
    <xf numFmtId="43" fontId="93" fillId="2" borderId="3" xfId="0" applyNumberFormat="1" applyFont="1" applyFill="1" applyBorder="1"/>
    <xf numFmtId="169" fontId="95" fillId="2" borderId="3" xfId="0" applyNumberFormat="1" applyFont="1" applyFill="1" applyBorder="1" applyAlignment="1">
      <alignment horizontal="center" vertical="center" wrapText="1"/>
    </xf>
    <xf numFmtId="167" fontId="94" fillId="2" borderId="3" xfId="0" applyNumberFormat="1" applyFont="1" applyFill="1" applyBorder="1" applyAlignment="1">
      <alignment vertical="center"/>
    </xf>
    <xf numFmtId="0" fontId="94" fillId="2" borderId="1" xfId="0" applyFont="1" applyFill="1" applyBorder="1" applyAlignment="1">
      <alignment vertical="center"/>
    </xf>
    <xf numFmtId="0" fontId="93" fillId="2" borderId="3" xfId="0" applyFont="1" applyFill="1" applyBorder="1" applyAlignment="1">
      <alignment vertical="center" wrapText="1"/>
    </xf>
    <xf numFmtId="0" fontId="88" fillId="2" borderId="3" xfId="0" applyFont="1" applyFill="1" applyBorder="1" applyAlignment="1">
      <alignment horizontal="center" vertical="center" wrapText="1"/>
    </xf>
    <xf numFmtId="0" fontId="22" fillId="2" borderId="3" xfId="0" applyFont="1" applyFill="1" applyBorder="1" applyAlignment="1">
      <alignment horizontal="center" vertical="center"/>
    </xf>
    <xf numFmtId="1" fontId="22" fillId="2" borderId="3" xfId="0" applyNumberFormat="1" applyFont="1" applyFill="1" applyBorder="1" applyAlignment="1">
      <alignment horizontal="center" vertical="center"/>
    </xf>
    <xf numFmtId="0" fontId="22" fillId="12" borderId="3" xfId="0" applyFont="1" applyFill="1" applyBorder="1" applyAlignment="1">
      <alignment horizontal="center" vertical="center" wrapText="1"/>
    </xf>
    <xf numFmtId="0" fontId="22" fillId="22" borderId="3" xfId="0" applyFont="1" applyFill="1" applyBorder="1" applyAlignment="1">
      <alignment horizontal="center" vertical="center" wrapText="1"/>
    </xf>
    <xf numFmtId="1" fontId="96" fillId="2" borderId="3" xfId="0" applyNumberFormat="1" applyFont="1" applyFill="1" applyBorder="1" applyAlignment="1">
      <alignment horizontal="center"/>
    </xf>
    <xf numFmtId="0" fontId="93" fillId="2" borderId="3" xfId="0" applyFont="1" applyFill="1" applyBorder="1" applyAlignment="1">
      <alignment horizontal="center" vertical="center"/>
    </xf>
    <xf numFmtId="0" fontId="96" fillId="2" borderId="3" xfId="0" applyFont="1" applyFill="1" applyBorder="1" applyAlignment="1">
      <alignment horizontal="center"/>
    </xf>
    <xf numFmtId="0" fontId="97" fillId="2" borderId="3" xfId="0" applyFont="1" applyFill="1" applyBorder="1" applyAlignment="1">
      <alignment horizontal="center" vertical="top" wrapText="1"/>
    </xf>
    <xf numFmtId="166" fontId="98" fillId="5" borderId="3" xfId="0" applyNumberFormat="1" applyFont="1" applyFill="1" applyBorder="1" applyAlignment="1">
      <alignment horizontal="center" vertical="center" wrapText="1"/>
    </xf>
    <xf numFmtId="171" fontId="85" fillId="2" borderId="3" xfId="0" applyNumberFormat="1" applyFont="1" applyFill="1" applyBorder="1" applyAlignment="1">
      <alignment vertical="center"/>
    </xf>
    <xf numFmtId="0" fontId="43" fillId="2" borderId="3" xfId="0" applyFont="1" applyFill="1" applyBorder="1"/>
    <xf numFmtId="0" fontId="85" fillId="2" borderId="3" xfId="0" applyFont="1" applyFill="1" applyBorder="1" applyAlignment="1">
      <alignment vertical="center"/>
    </xf>
    <xf numFmtId="43" fontId="85" fillId="2" borderId="5" xfId="0" applyNumberFormat="1" applyFont="1" applyFill="1" applyBorder="1" applyAlignment="1">
      <alignment vertical="center"/>
    </xf>
    <xf numFmtId="167" fontId="85" fillId="2" borderId="3" xfId="0" applyNumberFormat="1" applyFont="1" applyFill="1" applyBorder="1" applyAlignment="1">
      <alignment vertical="center"/>
    </xf>
    <xf numFmtId="0" fontId="85" fillId="2" borderId="1" xfId="0" applyFont="1" applyFill="1" applyBorder="1" applyAlignment="1">
      <alignment vertical="center"/>
    </xf>
    <xf numFmtId="0" fontId="43" fillId="2" borderId="3" xfId="0" applyFont="1" applyFill="1" applyBorder="1" applyAlignment="1">
      <alignment vertical="center" wrapText="1"/>
    </xf>
    <xf numFmtId="0" fontId="43" fillId="15" borderId="1" xfId="0" applyFont="1" applyFill="1" applyBorder="1" applyAlignment="1">
      <alignment horizontal="center" vertical="center"/>
    </xf>
    <xf numFmtId="0" fontId="87" fillId="15" borderId="3" xfId="0" applyFont="1" applyFill="1" applyBorder="1" applyAlignment="1">
      <alignment horizontal="center" vertical="center" wrapText="1"/>
    </xf>
    <xf numFmtId="0" fontId="88" fillId="15" borderId="3" xfId="0" applyFont="1" applyFill="1" applyBorder="1" applyAlignment="1">
      <alignment horizontal="center" vertical="top" wrapText="1"/>
    </xf>
    <xf numFmtId="43" fontId="87" fillId="15" borderId="3" xfId="0" applyNumberFormat="1" applyFont="1" applyFill="1" applyBorder="1" applyAlignment="1">
      <alignment horizontal="center" vertical="center" wrapText="1"/>
    </xf>
    <xf numFmtId="0" fontId="87" fillId="15" borderId="3" xfId="0" applyFont="1" applyFill="1" applyBorder="1" applyAlignment="1">
      <alignment horizontal="center" vertical="top" wrapText="1"/>
    </xf>
    <xf numFmtId="171" fontId="89" fillId="15" borderId="3" xfId="0" applyNumberFormat="1" applyFont="1" applyFill="1" applyBorder="1" applyAlignment="1">
      <alignment vertical="center"/>
    </xf>
    <xf numFmtId="0" fontId="87" fillId="15" borderId="3" xfId="0" applyFont="1" applyFill="1" applyBorder="1"/>
    <xf numFmtId="0" fontId="89" fillId="15" borderId="3" xfId="0" applyFont="1" applyFill="1" applyBorder="1" applyAlignment="1">
      <alignment vertical="center"/>
    </xf>
    <xf numFmtId="43" fontId="89" fillId="15" borderId="5" xfId="0" applyNumberFormat="1" applyFont="1" applyFill="1" applyBorder="1" applyAlignment="1">
      <alignment vertical="center"/>
    </xf>
    <xf numFmtId="167" fontId="89" fillId="15" borderId="3" xfId="0" applyNumberFormat="1" applyFont="1" applyFill="1" applyBorder="1" applyAlignment="1">
      <alignment vertical="center"/>
    </xf>
    <xf numFmtId="0" fontId="89" fillId="15" borderId="1" xfId="0" applyFont="1" applyFill="1" applyBorder="1" applyAlignment="1">
      <alignment vertical="center"/>
    </xf>
    <xf numFmtId="0" fontId="87" fillId="15" borderId="3" xfId="0" applyFont="1" applyFill="1" applyBorder="1" applyAlignment="1">
      <alignment vertical="center" wrapText="1"/>
    </xf>
    <xf numFmtId="0" fontId="43" fillId="0" borderId="3" xfId="0" applyFont="1" applyBorder="1"/>
    <xf numFmtId="0" fontId="43" fillId="2" borderId="3" xfId="0" applyFont="1" applyFill="1" applyBorder="1" applyAlignment="1">
      <alignment horizontal="center" vertical="center"/>
    </xf>
    <xf numFmtId="1" fontId="18" fillId="2" borderId="3" xfId="0" applyNumberFormat="1" applyFont="1" applyFill="1" applyBorder="1" applyAlignment="1">
      <alignment horizontal="center" vertical="center"/>
    </xf>
    <xf numFmtId="171" fontId="59" fillId="2" borderId="3" xfId="0" applyNumberFormat="1" applyFont="1" applyFill="1" applyBorder="1" applyAlignment="1">
      <alignment horizontal="center" vertical="center"/>
    </xf>
    <xf numFmtId="0" fontId="59" fillId="0" borderId="3" xfId="0" applyFont="1" applyBorder="1" applyAlignment="1">
      <alignment horizontal="center" vertical="center"/>
    </xf>
    <xf numFmtId="0" fontId="59" fillId="2" borderId="3" xfId="0" applyFont="1" applyFill="1" applyBorder="1" applyAlignment="1">
      <alignment horizontal="center" vertical="center"/>
    </xf>
    <xf numFmtId="0" fontId="51" fillId="0" borderId="3" xfId="0" applyFont="1" applyBorder="1" applyAlignment="1">
      <alignment horizontal="center" vertical="center"/>
    </xf>
    <xf numFmtId="0" fontId="51" fillId="2" borderId="3" xfId="0" applyFont="1" applyFill="1" applyBorder="1" applyAlignment="1">
      <alignment horizontal="center"/>
    </xf>
    <xf numFmtId="0" fontId="18" fillId="0" borderId="3" xfId="0" applyFont="1" applyBorder="1" applyAlignment="1">
      <alignment vertical="center" wrapText="1"/>
    </xf>
    <xf numFmtId="0" fontId="59" fillId="2" borderId="7" xfId="0" applyFont="1" applyFill="1" applyBorder="1" applyAlignment="1">
      <alignment horizontal="center" vertical="center"/>
    </xf>
    <xf numFmtId="0" fontId="34" fillId="2" borderId="3" xfId="0" applyFont="1" applyFill="1" applyBorder="1" applyAlignment="1">
      <alignment horizontal="center" vertical="center" wrapText="1"/>
    </xf>
    <xf numFmtId="0" fontId="23" fillId="0" borderId="3" xfId="0" applyFont="1" applyBorder="1" applyAlignment="1">
      <alignment vertical="center" wrapText="1"/>
    </xf>
    <xf numFmtId="2" fontId="34" fillId="2" borderId="4" xfId="0" applyNumberFormat="1" applyFont="1" applyFill="1" applyBorder="1" applyAlignment="1">
      <alignment horizontal="center" vertical="center" wrapText="1"/>
    </xf>
    <xf numFmtId="0" fontId="34" fillId="2" borderId="3" xfId="0" applyFont="1" applyFill="1" applyBorder="1" applyAlignment="1">
      <alignment horizontal="center" vertical="center"/>
    </xf>
    <xf numFmtId="0" fontId="26" fillId="0" borderId="3" xfId="0" applyFont="1" applyBorder="1" applyAlignment="1">
      <alignment vertical="center" wrapText="1"/>
    </xf>
    <xf numFmtId="0" fontId="15" fillId="0" borderId="3" xfId="0" applyFont="1" applyBorder="1" applyAlignment="1">
      <alignment vertical="center"/>
    </xf>
    <xf numFmtId="0" fontId="15" fillId="0" borderId="3" xfId="0" applyFont="1" applyBorder="1" applyAlignment="1">
      <alignment vertical="center" wrapText="1"/>
    </xf>
    <xf numFmtId="171" fontId="25" fillId="2" borderId="3" xfId="0" applyNumberFormat="1" applyFont="1" applyFill="1" applyBorder="1" applyAlignment="1">
      <alignment vertical="center"/>
    </xf>
    <xf numFmtId="0" fontId="101" fillId="0" borderId="3" xfId="0" applyFont="1" applyBorder="1" applyAlignment="1">
      <alignment vertical="center" wrapText="1"/>
    </xf>
    <xf numFmtId="0" fontId="15" fillId="2" borderId="3" xfId="0" applyFont="1" applyFill="1" applyBorder="1" applyAlignment="1">
      <alignment vertical="center"/>
    </xf>
    <xf numFmtId="0" fontId="15" fillId="0" borderId="0" xfId="0" applyFont="1" applyAlignment="1">
      <alignment vertical="center"/>
    </xf>
    <xf numFmtId="0" fontId="43" fillId="0" borderId="0" xfId="0" applyFont="1" applyAlignment="1">
      <alignment horizontal="center" vertical="center"/>
    </xf>
    <xf numFmtId="0" fontId="43" fillId="0" borderId="0" xfId="0" applyFont="1" applyAlignment="1">
      <alignment wrapText="1"/>
    </xf>
    <xf numFmtId="0" fontId="43" fillId="2" borderId="0" xfId="0" applyFont="1" applyFill="1"/>
    <xf numFmtId="165" fontId="93" fillId="2" borderId="3" xfId="4" applyFont="1" applyFill="1" applyBorder="1" applyAlignment="1">
      <alignment horizontal="center" vertical="center" wrapText="1"/>
    </xf>
    <xf numFmtId="4" fontId="65" fillId="6" borderId="3" xfId="0" applyNumberFormat="1" applyFont="1" applyFill="1" applyBorder="1" applyAlignment="1">
      <alignment horizontal="center" vertical="center" wrapText="1"/>
    </xf>
    <xf numFmtId="0" fontId="53" fillId="0" borderId="1" xfId="0" applyFont="1" applyBorder="1" applyAlignment="1">
      <alignment wrapText="1"/>
    </xf>
    <xf numFmtId="3" fontId="51" fillId="0" borderId="9" xfId="0" applyNumberFormat="1" applyFont="1" applyBorder="1" applyAlignment="1">
      <alignment horizontal="center" vertical="center" wrapText="1"/>
    </xf>
    <xf numFmtId="0" fontId="23" fillId="3" borderId="3" xfId="0" applyFont="1" applyFill="1" applyBorder="1" applyAlignment="1">
      <alignment horizontal="center" vertical="center" textRotation="90" wrapText="1"/>
    </xf>
    <xf numFmtId="0" fontId="18" fillId="2" borderId="0" xfId="0" applyFont="1" applyFill="1" applyAlignment="1">
      <alignment vertical="center"/>
    </xf>
    <xf numFmtId="0" fontId="18" fillId="2" borderId="0" xfId="0" applyFont="1" applyFill="1" applyAlignment="1">
      <alignment horizontal="center" vertical="center"/>
    </xf>
    <xf numFmtId="49" fontId="23" fillId="3" borderId="3" xfId="0" applyNumberFormat="1" applyFont="1" applyFill="1" applyBorder="1" applyAlignment="1">
      <alignment horizontal="center" vertical="center" textRotation="90" wrapText="1"/>
    </xf>
    <xf numFmtId="0" fontId="23" fillId="2" borderId="3" xfId="0" applyFont="1" applyFill="1" applyBorder="1" applyAlignment="1">
      <alignment horizontal="center" vertical="center" wrapText="1"/>
    </xf>
    <xf numFmtId="0" fontId="101" fillId="4" borderId="3" xfId="0" applyFont="1" applyFill="1" applyBorder="1" applyAlignment="1">
      <alignment vertical="center" wrapText="1"/>
    </xf>
    <xf numFmtId="0" fontId="101" fillId="4" borderId="3" xfId="0" applyFont="1" applyFill="1" applyBorder="1" applyAlignment="1">
      <alignment horizontal="center" vertical="center" wrapText="1"/>
    </xf>
    <xf numFmtId="0" fontId="101" fillId="2" borderId="3" xfId="0" applyFont="1" applyFill="1" applyBorder="1" applyAlignment="1">
      <alignment horizontal="center" vertical="center"/>
    </xf>
    <xf numFmtId="0" fontId="18" fillId="0" borderId="3" xfId="0" applyFont="1" applyFill="1" applyBorder="1" applyAlignment="1">
      <alignment horizontal="center" vertical="center" wrapText="1"/>
    </xf>
    <xf numFmtId="3" fontId="23" fillId="5" borderId="3" xfId="0" applyNumberFormat="1" applyFont="1" applyFill="1" applyBorder="1" applyAlignment="1">
      <alignment horizontal="center" vertical="center" wrapText="1"/>
    </xf>
    <xf numFmtId="166" fontId="23" fillId="2" borderId="3" xfId="4" applyNumberFormat="1" applyFont="1" applyFill="1" applyBorder="1" applyAlignment="1">
      <alignment horizontal="right" vertical="center"/>
    </xf>
    <xf numFmtId="49" fontId="23" fillId="2" borderId="3" xfId="4" applyNumberFormat="1" applyFont="1" applyFill="1" applyBorder="1" applyAlignment="1">
      <alignment horizontal="center" vertical="center"/>
    </xf>
    <xf numFmtId="0" fontId="23" fillId="2" borderId="3" xfId="0" applyFont="1" applyFill="1" applyBorder="1" applyAlignment="1">
      <alignment vertical="center"/>
    </xf>
    <xf numFmtId="0" fontId="29" fillId="2" borderId="3" xfId="0" applyFont="1" applyFill="1" applyBorder="1" applyAlignment="1" applyProtection="1">
      <alignment horizontal="center" vertical="center" wrapText="1"/>
    </xf>
    <xf numFmtId="0" fontId="23" fillId="2" borderId="4" xfId="0" applyFont="1" applyFill="1" applyBorder="1" applyAlignment="1">
      <alignment horizontal="right" vertical="center"/>
    </xf>
    <xf numFmtId="3" fontId="101" fillId="5" borderId="4" xfId="0" applyNumberFormat="1" applyFont="1" applyFill="1" applyBorder="1" applyAlignment="1">
      <alignment horizontal="center" vertical="center" wrapText="1"/>
    </xf>
    <xf numFmtId="166" fontId="23" fillId="2" borderId="4" xfId="4" applyNumberFormat="1" applyFont="1" applyFill="1" applyBorder="1" applyAlignment="1">
      <alignment horizontal="right" vertical="center"/>
    </xf>
    <xf numFmtId="0" fontId="23" fillId="2" borderId="4" xfId="0" applyFont="1" applyFill="1" applyBorder="1" applyAlignment="1">
      <alignment horizontal="left" vertical="center" wrapText="1"/>
    </xf>
    <xf numFmtId="0" fontId="23" fillId="2" borderId="4" xfId="0" applyFont="1" applyFill="1" applyBorder="1" applyAlignment="1">
      <alignment vertical="center"/>
    </xf>
    <xf numFmtId="0" fontId="23" fillId="2" borderId="4" xfId="0" applyFont="1" applyFill="1" applyBorder="1" applyAlignment="1">
      <alignment horizontal="center" vertical="center" wrapText="1"/>
    </xf>
    <xf numFmtId="0" fontId="18" fillId="9" borderId="3" xfId="0" applyFont="1" applyFill="1" applyBorder="1" applyAlignment="1">
      <alignment vertical="center"/>
    </xf>
    <xf numFmtId="0" fontId="18" fillId="9" borderId="3" xfId="0" applyFont="1" applyFill="1" applyBorder="1" applyAlignment="1">
      <alignment horizontal="center" vertical="center" wrapText="1"/>
    </xf>
    <xf numFmtId="0" fontId="18" fillId="2" borderId="3" xfId="0" applyFont="1" applyFill="1" applyBorder="1" applyAlignment="1">
      <alignment vertical="center"/>
    </xf>
    <xf numFmtId="0" fontId="18" fillId="2" borderId="9" xfId="0" applyFont="1" applyFill="1" applyBorder="1" applyAlignment="1">
      <alignment vertical="center"/>
    </xf>
    <xf numFmtId="0" fontId="18" fillId="0"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2" borderId="9" xfId="0" applyFont="1" applyFill="1" applyBorder="1" applyAlignment="1">
      <alignment horizontal="center" vertical="center"/>
    </xf>
    <xf numFmtId="0" fontId="18" fillId="0" borderId="9" xfId="0" applyNumberFormat="1" applyFont="1" applyFill="1" applyBorder="1" applyAlignment="1">
      <alignment horizontal="center" vertical="center" wrapText="1"/>
    </xf>
    <xf numFmtId="0" fontId="23" fillId="2" borderId="9" xfId="0" applyFont="1" applyFill="1" applyBorder="1" applyAlignment="1">
      <alignment horizontal="center" vertical="center" wrapText="1"/>
    </xf>
    <xf numFmtId="0" fontId="29" fillId="2" borderId="9" xfId="0" applyFont="1" applyFill="1" applyBorder="1" applyAlignment="1" applyProtection="1">
      <alignment horizontal="center" vertical="center" wrapText="1"/>
    </xf>
    <xf numFmtId="0" fontId="18" fillId="0" borderId="3" xfId="0" applyNumberFormat="1" applyFont="1" applyFill="1" applyBorder="1" applyAlignment="1">
      <alignment horizontal="center" vertical="center" wrapText="1"/>
    </xf>
    <xf numFmtId="0" fontId="18" fillId="11" borderId="3" xfId="0" applyFont="1" applyFill="1" applyBorder="1" applyAlignment="1">
      <alignment vertical="center"/>
    </xf>
    <xf numFmtId="0" fontId="23" fillId="12" borderId="3"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3" xfId="0" applyFont="1" applyFill="1" applyBorder="1" applyAlignment="1">
      <alignment vertical="center"/>
    </xf>
    <xf numFmtId="0" fontId="18" fillId="13" borderId="3" xfId="0" applyFont="1" applyFill="1" applyBorder="1" applyAlignment="1">
      <alignment vertical="center"/>
    </xf>
    <xf numFmtId="0" fontId="18" fillId="13" borderId="3" xfId="0" applyFont="1" applyFill="1" applyBorder="1" applyAlignment="1">
      <alignment horizontal="center" vertical="center" wrapText="1"/>
    </xf>
    <xf numFmtId="0" fontId="23" fillId="0" borderId="9" xfId="0" applyFont="1" applyFill="1" applyBorder="1" applyAlignment="1">
      <alignment horizontal="center" vertical="center" wrapText="1"/>
    </xf>
    <xf numFmtId="43" fontId="23" fillId="0" borderId="9" xfId="0" applyNumberFormat="1" applyFont="1" applyFill="1" applyBorder="1" applyAlignment="1">
      <alignment horizontal="center" vertical="center" wrapText="1"/>
    </xf>
    <xf numFmtId="43" fontId="18" fillId="0" borderId="9" xfId="1" applyFont="1" applyFill="1" applyBorder="1" applyAlignment="1">
      <alignment horizontal="center" vertical="center" wrapText="1"/>
    </xf>
    <xf numFmtId="0" fontId="18" fillId="0" borderId="9" xfId="0" applyFont="1" applyFill="1" applyBorder="1" applyAlignment="1">
      <alignment vertical="center"/>
    </xf>
    <xf numFmtId="0" fontId="23" fillId="0" borderId="3" xfId="0" applyFont="1" applyFill="1" applyBorder="1" applyAlignment="1">
      <alignment horizontal="center" vertical="center" wrapText="1"/>
    </xf>
    <xf numFmtId="43" fontId="23" fillId="0" borderId="3" xfId="0" applyNumberFormat="1" applyFont="1" applyFill="1" applyBorder="1" applyAlignment="1">
      <alignment horizontal="center" vertical="center" wrapText="1"/>
    </xf>
    <xf numFmtId="43" fontId="18" fillId="0" borderId="3" xfId="1" applyFont="1" applyFill="1" applyBorder="1" applyAlignment="1">
      <alignment horizontal="center" vertical="center" wrapText="1"/>
    </xf>
    <xf numFmtId="0" fontId="18" fillId="0" borderId="3" xfId="0" applyFont="1" applyFill="1" applyBorder="1" applyAlignment="1">
      <alignment vertical="center"/>
    </xf>
    <xf numFmtId="0" fontId="18" fillId="13" borderId="4" xfId="0" applyFont="1" applyFill="1" applyBorder="1" applyAlignment="1">
      <alignment vertical="center"/>
    </xf>
    <xf numFmtId="0" fontId="18" fillId="13" borderId="4" xfId="0" applyFont="1" applyFill="1" applyBorder="1" applyAlignment="1">
      <alignment horizontal="center" vertical="center" wrapText="1"/>
    </xf>
    <xf numFmtId="43" fontId="102" fillId="13" borderId="4" xfId="0" applyNumberFormat="1" applyFont="1" applyFill="1" applyBorder="1" applyAlignment="1">
      <alignment vertical="center"/>
    </xf>
    <xf numFmtId="0" fontId="23" fillId="23" borderId="3" xfId="0" applyFont="1" applyFill="1" applyBorder="1" applyAlignment="1">
      <alignment horizontal="center" vertical="center" wrapText="1"/>
    </xf>
    <xf numFmtId="0" fontId="18" fillId="23" borderId="3" xfId="0" applyFont="1" applyFill="1" applyBorder="1" applyAlignment="1">
      <alignment horizontal="center" vertical="center" wrapText="1"/>
    </xf>
    <xf numFmtId="43" fontId="23" fillId="23" borderId="3" xfId="0" applyNumberFormat="1" applyFont="1" applyFill="1" applyBorder="1" applyAlignment="1">
      <alignment horizontal="center" vertical="center" wrapText="1"/>
    </xf>
    <xf numFmtId="0" fontId="18" fillId="0" borderId="0" xfId="0" applyFont="1" applyFill="1" applyAlignment="1">
      <alignment vertical="center"/>
    </xf>
    <xf numFmtId="1" fontId="18" fillId="23" borderId="3" xfId="0" applyNumberFormat="1" applyFont="1" applyFill="1" applyBorder="1" applyAlignment="1">
      <alignment horizontal="center" vertical="center" wrapText="1"/>
    </xf>
    <xf numFmtId="0" fontId="18" fillId="23" borderId="3" xfId="0" applyFont="1" applyFill="1" applyBorder="1" applyAlignment="1">
      <alignment vertical="center"/>
    </xf>
    <xf numFmtId="0" fontId="102" fillId="2" borderId="3" xfId="0" applyFont="1" applyFill="1" applyBorder="1" applyAlignment="1">
      <alignment horizontal="center" vertical="center"/>
    </xf>
    <xf numFmtId="0" fontId="102" fillId="2" borderId="3" xfId="0" applyFont="1" applyFill="1" applyBorder="1" applyAlignment="1">
      <alignment horizontal="center" vertical="center" wrapText="1"/>
    </xf>
    <xf numFmtId="43" fontId="101" fillId="2" borderId="3" xfId="0" applyNumberFormat="1" applyFont="1" applyFill="1" applyBorder="1" applyAlignment="1">
      <alignment horizontal="center" vertical="center" wrapText="1"/>
    </xf>
    <xf numFmtId="1" fontId="102" fillId="2" borderId="3" xfId="0" applyNumberFormat="1" applyFont="1" applyFill="1" applyBorder="1" applyAlignment="1">
      <alignment horizontal="center" vertical="center"/>
    </xf>
    <xf numFmtId="0" fontId="102" fillId="2" borderId="0" xfId="0" applyFont="1" applyFill="1" applyAlignment="1">
      <alignment horizontal="center" vertical="center"/>
    </xf>
    <xf numFmtId="0" fontId="23" fillId="9" borderId="3" xfId="0" applyFont="1" applyFill="1" applyBorder="1" applyAlignment="1">
      <alignment horizontal="center" vertical="center" wrapText="1"/>
    </xf>
    <xf numFmtId="43" fontId="18" fillId="9" borderId="3" xfId="1" applyFont="1" applyFill="1" applyBorder="1" applyAlignment="1">
      <alignment vertical="center"/>
    </xf>
    <xf numFmtId="43" fontId="23" fillId="9" borderId="9" xfId="1" applyFont="1" applyFill="1" applyBorder="1" applyAlignment="1">
      <alignment horizontal="center" vertical="center" wrapText="1"/>
    </xf>
    <xf numFmtId="43" fontId="18" fillId="9" borderId="3" xfId="1" applyFont="1" applyFill="1" applyBorder="1" applyAlignment="1">
      <alignment horizontal="center" vertical="center" wrapText="1"/>
    </xf>
    <xf numFmtId="43" fontId="102" fillId="2" borderId="3" xfId="0" applyNumberFormat="1" applyFont="1" applyFill="1" applyBorder="1" applyAlignment="1">
      <alignment vertical="center"/>
    </xf>
    <xf numFmtId="43" fontId="102" fillId="2" borderId="3" xfId="0" applyNumberFormat="1"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3" xfId="0" applyFont="1" applyFill="1" applyBorder="1" applyAlignment="1">
      <alignment vertical="center" wrapText="1"/>
    </xf>
    <xf numFmtId="0" fontId="26" fillId="0" borderId="3" xfId="0" applyFont="1" applyFill="1" applyBorder="1" applyAlignment="1">
      <alignment horizontal="center" vertical="center" wrapText="1"/>
    </xf>
    <xf numFmtId="43" fontId="18" fillId="0" borderId="3" xfId="1" applyNumberFormat="1" applyFont="1" applyFill="1" applyBorder="1" applyAlignment="1">
      <alignment horizontal="center" vertical="center" wrapText="1"/>
    </xf>
    <xf numFmtId="43" fontId="18" fillId="0" borderId="3" xfId="1" applyFont="1" applyFill="1" applyBorder="1" applyAlignment="1">
      <alignment vertical="center"/>
    </xf>
    <xf numFmtId="0" fontId="18" fillId="9" borderId="3" xfId="0" applyFont="1" applyFill="1" applyBorder="1" applyAlignment="1">
      <alignment horizontal="center" vertical="center"/>
    </xf>
    <xf numFmtId="43" fontId="18" fillId="9" borderId="3" xfId="1" applyNumberFormat="1" applyFont="1" applyFill="1" applyBorder="1" applyAlignment="1">
      <alignment horizontal="center" vertical="center" wrapText="1"/>
    </xf>
    <xf numFmtId="0" fontId="43" fillId="0" borderId="3" xfId="0" applyFont="1" applyBorder="1" applyAlignment="1">
      <alignment horizontal="center" vertical="center" wrapText="1"/>
    </xf>
    <xf numFmtId="166" fontId="102" fillId="2" borderId="3" xfId="0" applyNumberFormat="1" applyFont="1" applyFill="1" applyBorder="1" applyAlignment="1">
      <alignment vertical="center"/>
    </xf>
    <xf numFmtId="0" fontId="18"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4" xfId="0" applyFont="1" applyFill="1" applyBorder="1" applyAlignment="1">
      <alignment horizontal="center" vertical="center" textRotation="90" wrapText="1"/>
    </xf>
    <xf numFmtId="0" fontId="5" fillId="3" borderId="8" xfId="0" applyFont="1" applyFill="1" applyBorder="1" applyAlignment="1">
      <alignment horizontal="center" vertical="center" textRotation="90" wrapText="1"/>
    </xf>
    <xf numFmtId="0" fontId="5" fillId="3" borderId="9" xfId="0" applyFont="1" applyFill="1" applyBorder="1" applyAlignment="1">
      <alignment horizontal="center" vertical="center" textRotation="90"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3" borderId="3" xfId="0" applyFont="1" applyFill="1" applyBorder="1" applyAlignment="1">
      <alignment horizontal="center" vertical="center" textRotation="90" wrapText="1"/>
    </xf>
    <xf numFmtId="0" fontId="5" fillId="3" borderId="3" xfId="0" applyFont="1" applyFill="1" applyBorder="1" applyAlignment="1">
      <alignment horizontal="center" vertical="center" textRotation="90" wrapText="1"/>
    </xf>
    <xf numFmtId="0" fontId="8" fillId="2"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3" fontId="5" fillId="3" borderId="4" xfId="0" applyNumberFormat="1" applyFont="1" applyFill="1" applyBorder="1" applyAlignment="1">
      <alignment horizontal="center" vertical="center" textRotation="90" wrapText="1"/>
    </xf>
    <xf numFmtId="3" fontId="5" fillId="3" borderId="9" xfId="0" applyNumberFormat="1" applyFont="1" applyFill="1" applyBorder="1" applyAlignment="1">
      <alignment horizontal="center" vertical="center" textRotation="90" wrapText="1"/>
    </xf>
    <xf numFmtId="0" fontId="102"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23" fillId="3" borderId="3" xfId="0" applyFont="1" applyFill="1" applyBorder="1" applyAlignment="1">
      <alignment horizontal="center" vertical="center" wrapText="1"/>
    </xf>
    <xf numFmtId="0" fontId="23" fillId="3" borderId="3" xfId="0" applyFont="1" applyFill="1" applyBorder="1" applyAlignment="1">
      <alignment horizontal="center" vertical="center" textRotation="90"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101" fillId="4" borderId="5" xfId="0" applyFont="1" applyFill="1" applyBorder="1" applyAlignment="1">
      <alignment horizontal="center" vertical="center" wrapText="1"/>
    </xf>
    <xf numFmtId="0" fontId="101" fillId="4" borderId="6" xfId="0" applyFont="1" applyFill="1" applyBorder="1" applyAlignment="1">
      <alignment horizontal="center" vertical="center" wrapText="1"/>
    </xf>
    <xf numFmtId="0" fontId="101" fillId="4" borderId="7"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101" fillId="9" borderId="5" xfId="0" applyFont="1" applyFill="1" applyBorder="1" applyAlignment="1">
      <alignment horizontal="center" vertical="center" wrapText="1"/>
    </xf>
    <xf numFmtId="0" fontId="101" fillId="9" borderId="6" xfId="0" applyFont="1" applyFill="1" applyBorder="1" applyAlignment="1">
      <alignment horizontal="center" vertical="center" wrapText="1"/>
    </xf>
    <xf numFmtId="0" fontId="101" fillId="9" borderId="7" xfId="0" applyFont="1" applyFill="1" applyBorder="1" applyAlignment="1">
      <alignment horizontal="center" vertical="center" wrapText="1"/>
    </xf>
    <xf numFmtId="0" fontId="23" fillId="3" borderId="4" xfId="0" applyFont="1" applyFill="1" applyBorder="1" applyAlignment="1">
      <alignment horizontal="center" vertical="center" textRotation="90" wrapText="1"/>
    </xf>
    <xf numFmtId="0" fontId="23" fillId="3" borderId="8" xfId="0" applyFont="1" applyFill="1" applyBorder="1" applyAlignment="1">
      <alignment horizontal="center" vertical="center" textRotation="90" wrapText="1"/>
    </xf>
    <xf numFmtId="0" fontId="23" fillId="3" borderId="9" xfId="0" applyFont="1" applyFill="1" applyBorder="1" applyAlignment="1">
      <alignment horizontal="center" vertical="center" textRotation="90" wrapText="1"/>
    </xf>
    <xf numFmtId="0" fontId="18" fillId="3" borderId="3" xfId="0" applyFont="1" applyFill="1" applyBorder="1" applyAlignment="1">
      <alignment horizontal="center" vertical="center" textRotation="90"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4" xfId="0" applyFont="1" applyFill="1" applyBorder="1" applyAlignment="1">
      <alignment horizontal="center" vertical="center" textRotation="90" wrapText="1"/>
    </xf>
    <xf numFmtId="0" fontId="21" fillId="3" borderId="9" xfId="0" applyFont="1" applyFill="1" applyBorder="1" applyAlignment="1">
      <alignment horizontal="center" vertical="center" textRotation="90" wrapText="1"/>
    </xf>
    <xf numFmtId="0" fontId="27" fillId="3" borderId="3" xfId="0" applyFont="1" applyFill="1" applyBorder="1" applyAlignment="1">
      <alignment horizontal="center" vertical="center" wrapText="1"/>
    </xf>
    <xf numFmtId="49" fontId="21" fillId="3" borderId="4" xfId="0" applyNumberFormat="1" applyFont="1" applyFill="1" applyBorder="1" applyAlignment="1">
      <alignment horizontal="center" vertical="center" textRotation="90" wrapText="1"/>
    </xf>
    <xf numFmtId="49" fontId="21" fillId="3" borderId="9" xfId="0" applyNumberFormat="1" applyFont="1" applyFill="1" applyBorder="1" applyAlignment="1">
      <alignment horizontal="center" vertical="center" textRotation="90" wrapText="1"/>
    </xf>
    <xf numFmtId="49" fontId="21" fillId="3" borderId="8" xfId="0" applyNumberFormat="1" applyFont="1" applyFill="1" applyBorder="1" applyAlignment="1">
      <alignment horizontal="center" vertical="center" textRotation="90" wrapText="1"/>
    </xf>
    <xf numFmtId="0" fontId="21" fillId="3" borderId="8" xfId="0" applyFont="1" applyFill="1" applyBorder="1" applyAlignment="1">
      <alignment horizontal="center" vertical="center" textRotation="90" wrapText="1"/>
    </xf>
    <xf numFmtId="0" fontId="21" fillId="3" borderId="3" xfId="0" applyFont="1" applyFill="1" applyBorder="1" applyAlignment="1">
      <alignment vertical="center" textRotation="90" wrapText="1"/>
    </xf>
    <xf numFmtId="0" fontId="21" fillId="3" borderId="3" xfId="0" applyFont="1" applyFill="1" applyBorder="1" applyAlignment="1">
      <alignment horizontal="center" vertical="center" textRotation="90" wrapText="1"/>
    </xf>
    <xf numFmtId="0" fontId="36" fillId="2" borderId="5"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5" fillId="3" borderId="3" xfId="0" applyFont="1" applyFill="1" applyBorder="1" applyAlignment="1">
      <alignment vertical="center" textRotation="90"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5" fillId="3" borderId="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45" fillId="4" borderId="5" xfId="5" applyFont="1" applyFill="1" applyBorder="1" applyAlignment="1">
      <alignment horizontal="center" vertical="center" wrapText="1"/>
    </xf>
    <xf numFmtId="0" fontId="45" fillId="4" borderId="6" xfId="5" applyFont="1" applyFill="1" applyBorder="1" applyAlignment="1">
      <alignment horizontal="center" vertical="center" wrapText="1"/>
    </xf>
    <xf numFmtId="0" fontId="45" fillId="4" borderId="7" xfId="5"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54" fillId="9" borderId="5" xfId="0" applyFont="1" applyFill="1" applyBorder="1" applyAlignment="1">
      <alignment horizontal="center" vertical="center"/>
    </xf>
    <xf numFmtId="0" fontId="54" fillId="9" borderId="6" xfId="0" applyFont="1" applyFill="1" applyBorder="1" applyAlignment="1">
      <alignment horizontal="center" vertical="center"/>
    </xf>
    <xf numFmtId="0" fontId="54" fillId="9" borderId="7" xfId="0" applyFont="1" applyFill="1" applyBorder="1" applyAlignment="1">
      <alignment horizontal="center" vertical="center"/>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43" fillId="3" borderId="3" xfId="0" applyFont="1" applyFill="1" applyBorder="1" applyAlignment="1">
      <alignment horizontal="center" vertical="center" textRotation="90" wrapText="1"/>
    </xf>
    <xf numFmtId="0" fontId="51" fillId="9" borderId="4" xfId="0" applyFont="1" applyFill="1" applyBorder="1" applyAlignment="1">
      <alignment horizontal="center" wrapText="1"/>
    </xf>
    <xf numFmtId="0" fontId="51" fillId="9" borderId="9" xfId="0" applyFont="1" applyFill="1" applyBorder="1" applyAlignment="1">
      <alignment horizontal="center" wrapText="1"/>
    </xf>
    <xf numFmtId="4" fontId="32" fillId="9" borderId="4" xfId="0" applyNumberFormat="1" applyFont="1" applyFill="1" applyBorder="1" applyAlignment="1">
      <alignment horizontal="center" vertical="center"/>
    </xf>
    <xf numFmtId="4" fontId="32" fillId="9" borderId="9" xfId="0" applyNumberFormat="1" applyFont="1" applyFill="1" applyBorder="1" applyAlignment="1">
      <alignment horizontal="center" vertical="center"/>
    </xf>
    <xf numFmtId="4" fontId="61" fillId="14" borderId="4" xfId="0" applyNumberFormat="1" applyFont="1" applyFill="1" applyBorder="1" applyAlignment="1">
      <alignment horizontal="center" vertical="center" wrapText="1"/>
    </xf>
    <xf numFmtId="4" fontId="61" fillId="14" borderId="9" xfId="0" applyNumberFormat="1" applyFont="1" applyFill="1" applyBorder="1" applyAlignment="1">
      <alignment horizontal="center" vertical="center" wrapText="1"/>
    </xf>
    <xf numFmtId="0" fontId="42" fillId="4" borderId="5" xfId="0" applyFont="1" applyFill="1" applyBorder="1" applyAlignment="1">
      <alignment horizontal="center" vertical="center" wrapText="1"/>
    </xf>
    <xf numFmtId="0" fontId="42" fillId="4" borderId="6"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vertical="center" textRotation="90" wrapText="1"/>
    </xf>
    <xf numFmtId="0" fontId="19" fillId="3" borderId="4" xfId="0" applyFont="1" applyFill="1" applyBorder="1" applyAlignment="1">
      <alignment horizontal="center" vertical="center" textRotation="90" wrapText="1"/>
    </xf>
    <xf numFmtId="0" fontId="19" fillId="3" borderId="9" xfId="0" applyFont="1" applyFill="1" applyBorder="1" applyAlignment="1">
      <alignment horizontal="center" vertical="center" textRotation="90" wrapText="1"/>
    </xf>
    <xf numFmtId="0" fontId="19" fillId="3" borderId="3" xfId="0" applyFont="1" applyFill="1" applyBorder="1" applyAlignment="1">
      <alignment horizontal="center" vertical="center" textRotation="90" wrapText="1"/>
    </xf>
    <xf numFmtId="0" fontId="19" fillId="3" borderId="8" xfId="0" applyFont="1" applyFill="1" applyBorder="1" applyAlignment="1">
      <alignment horizontal="center" vertical="center" textRotation="90" wrapText="1"/>
    </xf>
    <xf numFmtId="0" fontId="57" fillId="0" borderId="5"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7" xfId="0" applyFont="1" applyBorder="1" applyAlignment="1">
      <alignment horizontal="center" vertical="center" wrapText="1"/>
    </xf>
    <xf numFmtId="0" fontId="58" fillId="3" borderId="3"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36" fillId="11" borderId="5" xfId="0" applyFont="1" applyFill="1" applyBorder="1" applyAlignment="1">
      <alignment horizontal="center" vertical="center" wrapText="1"/>
    </xf>
    <xf numFmtId="0" fontId="36" fillId="11" borderId="6" xfId="0" applyFont="1" applyFill="1" applyBorder="1" applyAlignment="1">
      <alignment horizontal="center" vertical="center" wrapText="1"/>
    </xf>
    <xf numFmtId="0" fontId="36" fillId="11" borderId="7" xfId="0" applyFont="1" applyFill="1" applyBorder="1" applyAlignment="1">
      <alignment horizontal="center" vertical="center" wrapText="1"/>
    </xf>
    <xf numFmtId="0" fontId="29" fillId="11" borderId="13"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29" fillId="11" borderId="2" xfId="0" applyFont="1" applyFill="1" applyBorder="1" applyAlignment="1">
      <alignment horizontal="center" vertical="center" wrapText="1"/>
    </xf>
    <xf numFmtId="2" fontId="71" fillId="3" borderId="4" xfId="0" applyNumberFormat="1" applyFont="1" applyFill="1" applyBorder="1" applyAlignment="1">
      <alignment horizontal="center" vertical="center" wrapText="1"/>
    </xf>
    <xf numFmtId="2" fontId="71" fillId="3" borderId="8" xfId="0" applyNumberFormat="1" applyFont="1" applyFill="1" applyBorder="1" applyAlignment="1">
      <alignment horizontal="center" vertical="center" wrapText="1"/>
    </xf>
    <xf numFmtId="2" fontId="71" fillId="3" borderId="9" xfId="0" applyNumberFormat="1" applyFont="1" applyFill="1" applyBorder="1" applyAlignment="1">
      <alignment horizontal="center" vertical="center" wrapText="1"/>
    </xf>
    <xf numFmtId="0" fontId="24" fillId="3" borderId="4" xfId="0" applyFont="1" applyFill="1" applyBorder="1" applyAlignment="1">
      <alignment horizontal="center" vertical="center" textRotation="90" wrapText="1"/>
    </xf>
    <xf numFmtId="0" fontId="24" fillId="3" borderId="9" xfId="0" applyFont="1" applyFill="1" applyBorder="1" applyAlignment="1">
      <alignment horizontal="center" vertical="center" textRotation="90" wrapText="1"/>
    </xf>
    <xf numFmtId="0" fontId="36" fillId="4" borderId="10" xfId="0" applyFont="1" applyFill="1" applyBorder="1" applyAlignment="1">
      <alignment horizontal="center" vertical="center" wrapText="1"/>
    </xf>
    <xf numFmtId="0" fontId="36" fillId="4" borderId="11"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8" xfId="0" applyFont="1" applyFill="1" applyBorder="1" applyAlignment="1">
      <alignment horizontal="center" vertical="center" textRotation="90" wrapText="1"/>
    </xf>
    <xf numFmtId="0" fontId="24" fillId="3" borderId="5" xfId="0" applyFont="1" applyFill="1" applyBorder="1" applyAlignment="1">
      <alignment horizontal="center" wrapText="1"/>
    </xf>
    <xf numFmtId="0" fontId="24" fillId="3" borderId="6" xfId="0" applyFont="1" applyFill="1" applyBorder="1" applyAlignment="1">
      <alignment horizontal="center" wrapText="1"/>
    </xf>
    <xf numFmtId="0" fontId="24" fillId="3" borderId="7" xfId="0" applyFont="1" applyFill="1" applyBorder="1" applyAlignment="1">
      <alignment horizont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9" fillId="3" borderId="8"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24" fillId="3" borderId="13" xfId="0" applyFont="1" applyFill="1" applyBorder="1" applyAlignment="1">
      <alignment horizontal="center" wrapText="1"/>
    </xf>
    <xf numFmtId="0" fontId="24" fillId="3" borderId="1" xfId="0" applyFont="1" applyFill="1" applyBorder="1" applyAlignment="1">
      <alignment horizontal="center" wrapText="1"/>
    </xf>
    <xf numFmtId="0" fontId="24" fillId="3" borderId="2" xfId="0" applyFont="1" applyFill="1" applyBorder="1" applyAlignment="1">
      <alignment horizont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70" fillId="3" borderId="3" xfId="0" applyFont="1" applyFill="1" applyBorder="1" applyAlignment="1">
      <alignment horizontal="center" vertical="center" textRotation="90" wrapText="1"/>
    </xf>
    <xf numFmtId="0" fontId="74" fillId="2" borderId="0" xfId="0" applyFont="1" applyFill="1" applyAlignment="1">
      <alignment horizontal="center"/>
    </xf>
    <xf numFmtId="0" fontId="74" fillId="2" borderId="1" xfId="0" applyFont="1" applyFill="1" applyBorder="1" applyAlignment="1">
      <alignment horizont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86" fillId="4" borderId="6" xfId="0" applyFont="1" applyFill="1" applyBorder="1" applyAlignment="1">
      <alignment horizontal="center" vertical="center"/>
    </xf>
    <xf numFmtId="0" fontId="86" fillId="4" borderId="7" xfId="0" applyFont="1" applyFill="1" applyBorder="1" applyAlignment="1">
      <alignment horizontal="center" vertical="center"/>
    </xf>
    <xf numFmtId="0" fontId="39" fillId="3" borderId="4" xfId="0" applyFont="1" applyFill="1" applyBorder="1" applyAlignment="1">
      <alignment horizontal="center" vertical="center" textRotation="90" wrapText="1"/>
    </xf>
    <xf numFmtId="0" fontId="39" fillId="3" borderId="8" xfId="0" applyFont="1" applyFill="1" applyBorder="1" applyAlignment="1">
      <alignment horizontal="center" vertical="center" textRotation="90" wrapText="1"/>
    </xf>
    <xf numFmtId="0" fontId="39" fillId="3" borderId="9" xfId="0" applyFont="1" applyFill="1" applyBorder="1" applyAlignment="1">
      <alignment horizontal="center" vertical="center" textRotation="90" wrapText="1"/>
    </xf>
    <xf numFmtId="0" fontId="39" fillId="3" borderId="4" xfId="0" applyFont="1" applyFill="1" applyBorder="1" applyAlignment="1">
      <alignment vertical="center" textRotation="90" wrapText="1"/>
    </xf>
    <xf numFmtId="0" fontId="39" fillId="3" borderId="9" xfId="0" applyFont="1" applyFill="1" applyBorder="1" applyAlignment="1">
      <alignment vertical="center" textRotation="90" wrapText="1"/>
    </xf>
    <xf numFmtId="0" fontId="85" fillId="0" borderId="1" xfId="0" applyFont="1" applyBorder="1" applyAlignment="1">
      <alignment horizontal="center" vertical="center"/>
    </xf>
    <xf numFmtId="0" fontId="39" fillId="3" borderId="4" xfId="0" applyFont="1" applyFill="1" applyBorder="1" applyAlignment="1">
      <alignment horizontal="center" vertical="center" wrapText="1"/>
    </xf>
    <xf numFmtId="0" fontId="39" fillId="3" borderId="8" xfId="0" applyFont="1" applyFill="1" applyBorder="1" applyAlignment="1">
      <alignment horizontal="center" vertical="center" wrapText="1"/>
    </xf>
    <xf numFmtId="0" fontId="39" fillId="3" borderId="9"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10"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39" fillId="3" borderId="12" xfId="0" applyFont="1" applyFill="1" applyBorder="1" applyAlignment="1">
      <alignment horizontal="center" vertical="center" wrapText="1"/>
    </xf>
    <xf numFmtId="0" fontId="39" fillId="3" borderId="13"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43" fillId="3" borderId="4" xfId="0" applyFont="1" applyFill="1" applyBorder="1" applyAlignment="1">
      <alignment horizontal="center" vertical="center" textRotation="90" wrapText="1"/>
    </xf>
    <xf numFmtId="0" fontId="43" fillId="3" borderId="8" xfId="0" applyFont="1" applyFill="1" applyBorder="1" applyAlignment="1">
      <alignment horizontal="center" vertical="center" textRotation="90" wrapText="1"/>
    </xf>
    <xf numFmtId="0" fontId="43" fillId="3" borderId="9" xfId="0" applyFont="1" applyFill="1" applyBorder="1" applyAlignment="1">
      <alignment horizontal="center" vertical="center" textRotation="90" wrapText="1"/>
    </xf>
  </cellXfs>
  <cellStyles count="8">
    <cellStyle name="Comma" xfId="1" builtinId="3"/>
    <cellStyle name="Normal" xfId="0" builtinId="0"/>
    <cellStyle name="Normal 2" xfId="6"/>
    <cellStyle name="Normal 3" xfId="3"/>
    <cellStyle name="Normal 3 2" xfId="2"/>
    <cellStyle name="Обычный 2" xfId="5"/>
    <cellStyle name="Финансовый 3" xfId="4"/>
    <cellStyle name="ჩვეულებრივი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3"/>
  <sheetViews>
    <sheetView workbookViewId="0">
      <selection activeCell="C9" sqref="C9"/>
    </sheetView>
  </sheetViews>
  <sheetFormatPr defaultColWidth="9.140625" defaultRowHeight="15"/>
  <cols>
    <col min="1" max="1" width="4.7109375" style="2" customWidth="1"/>
    <col min="2" max="2" width="21.7109375" style="2" customWidth="1"/>
    <col min="3" max="3" width="51.42578125" style="2" customWidth="1"/>
    <col min="4" max="4" width="37.42578125" style="2" customWidth="1"/>
    <col min="5" max="5" width="35" style="2" customWidth="1"/>
    <col min="6" max="6" width="8.42578125" style="134" customWidth="1"/>
    <col min="7" max="7" width="20.28515625" style="2" customWidth="1"/>
    <col min="8" max="8" width="10.5703125" style="2" customWidth="1"/>
    <col min="9" max="9" width="16.28515625" style="2" customWidth="1"/>
    <col min="10" max="10" width="11.42578125" style="2" customWidth="1"/>
    <col min="11" max="11" width="10.7109375" style="2" customWidth="1"/>
    <col min="12" max="13" width="9.28515625" style="135" hidden="1" customWidth="1"/>
    <col min="14" max="14" width="17.140625" style="2" hidden="1" customWidth="1"/>
    <col min="15" max="15" width="11.7109375" style="2" hidden="1" customWidth="1"/>
    <col min="16" max="16" width="12" style="2" hidden="1" customWidth="1"/>
    <col min="17" max="17" width="23.7109375" style="2" hidden="1" customWidth="1"/>
    <col min="18" max="19" width="12" style="2" hidden="1" customWidth="1"/>
    <col min="20" max="23" width="16.5703125" style="2" hidden="1" customWidth="1"/>
    <col min="24" max="24" width="13.42578125" style="2" hidden="1" customWidth="1"/>
    <col min="25" max="25" width="14" style="2" hidden="1" customWidth="1"/>
    <col min="26" max="26" width="16.5703125" style="136" hidden="1" customWidth="1"/>
    <col min="27" max="28" width="5.7109375" style="136" customWidth="1"/>
    <col min="29" max="29" width="8.140625" style="136" customWidth="1"/>
    <col min="30" max="31" width="9.42578125" style="2" customWidth="1"/>
    <col min="32" max="32" width="12.42578125" style="2" customWidth="1"/>
    <col min="33" max="34" width="6.140625" style="2" customWidth="1"/>
    <col min="35" max="35" width="11.7109375" style="137" customWidth="1"/>
    <col min="36" max="37" width="7.5703125" style="2" customWidth="1"/>
    <col min="38" max="38" width="10.7109375" style="2" customWidth="1"/>
    <col min="39" max="40" width="9.140625" style="2"/>
    <col min="41" max="41" width="56.5703125" style="2" customWidth="1"/>
    <col min="42" max="16384" width="9.140625" style="2"/>
  </cols>
  <sheetData>
    <row r="1" spans="1:41" ht="21">
      <c r="A1" s="709" t="s">
        <v>0</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10"/>
      <c r="AJ1" s="1"/>
      <c r="AK1" s="1"/>
      <c r="AL1" s="1"/>
    </row>
    <row r="2" spans="1:41" ht="61.5" customHeight="1">
      <c r="A2" s="711" t="s">
        <v>1</v>
      </c>
      <c r="B2" s="712" t="s">
        <v>2</v>
      </c>
      <c r="C2" s="712" t="s">
        <v>3</v>
      </c>
      <c r="D2" s="712" t="s">
        <v>4</v>
      </c>
      <c r="E2" s="712" t="s">
        <v>5</v>
      </c>
      <c r="F2" s="715" t="s">
        <v>6</v>
      </c>
      <c r="G2" s="711" t="s">
        <v>7</v>
      </c>
      <c r="H2" s="711"/>
      <c r="I2" s="711"/>
      <c r="J2" s="711"/>
      <c r="K2" s="711"/>
      <c r="L2" s="3" t="s">
        <v>8</v>
      </c>
      <c r="M2" s="3"/>
      <c r="N2" s="3"/>
      <c r="O2" s="3"/>
      <c r="P2" s="3"/>
      <c r="Q2" s="3"/>
      <c r="R2" s="3"/>
      <c r="S2" s="3"/>
      <c r="T2" s="3"/>
      <c r="U2" s="3"/>
      <c r="V2" s="3"/>
      <c r="W2" s="3"/>
      <c r="X2" s="3"/>
      <c r="Y2" s="3"/>
      <c r="Z2" s="3"/>
      <c r="AA2" s="718" t="s">
        <v>9</v>
      </c>
      <c r="AB2" s="719"/>
      <c r="AC2" s="720"/>
      <c r="AD2" s="718" t="s">
        <v>10</v>
      </c>
      <c r="AE2" s="719"/>
      <c r="AF2" s="720"/>
      <c r="AG2" s="718" t="s">
        <v>11</v>
      </c>
      <c r="AH2" s="719"/>
      <c r="AI2" s="720"/>
      <c r="AJ2" s="718" t="s">
        <v>12</v>
      </c>
      <c r="AK2" s="719"/>
      <c r="AL2" s="720"/>
      <c r="AM2" s="721" t="s">
        <v>13</v>
      </c>
      <c r="AN2" s="722" t="s">
        <v>14</v>
      </c>
      <c r="AO2" s="715" t="s">
        <v>15</v>
      </c>
    </row>
    <row r="3" spans="1:41" ht="15.75" customHeight="1">
      <c r="A3" s="711"/>
      <c r="B3" s="713"/>
      <c r="C3" s="713"/>
      <c r="D3" s="713"/>
      <c r="E3" s="713"/>
      <c r="F3" s="716"/>
      <c r="G3" s="722" t="s">
        <v>16</v>
      </c>
      <c r="H3" s="722" t="s">
        <v>17</v>
      </c>
      <c r="I3" s="715" t="s">
        <v>18</v>
      </c>
      <c r="J3" s="722" t="s">
        <v>19</v>
      </c>
      <c r="K3" s="722" t="s">
        <v>20</v>
      </c>
      <c r="L3" s="711" t="s">
        <v>21</v>
      </c>
      <c r="M3" s="711"/>
      <c r="N3" s="711"/>
      <c r="O3" s="711" t="s">
        <v>22</v>
      </c>
      <c r="P3" s="711"/>
      <c r="Q3" s="711"/>
      <c r="R3" s="711" t="s">
        <v>23</v>
      </c>
      <c r="S3" s="711"/>
      <c r="T3" s="711"/>
      <c r="U3" s="718" t="s">
        <v>24</v>
      </c>
      <c r="V3" s="719"/>
      <c r="W3" s="720"/>
      <c r="X3" s="718" t="s">
        <v>25</v>
      </c>
      <c r="Y3" s="719"/>
      <c r="Z3" s="720"/>
      <c r="AA3" s="715" t="s">
        <v>26</v>
      </c>
      <c r="AB3" s="715" t="s">
        <v>27</v>
      </c>
      <c r="AC3" s="715" t="s">
        <v>28</v>
      </c>
      <c r="AD3" s="715" t="s">
        <v>26</v>
      </c>
      <c r="AE3" s="715" t="s">
        <v>27</v>
      </c>
      <c r="AF3" s="715" t="s">
        <v>28</v>
      </c>
      <c r="AG3" s="715" t="s">
        <v>26</v>
      </c>
      <c r="AH3" s="715" t="s">
        <v>27</v>
      </c>
      <c r="AI3" s="727" t="s">
        <v>28</v>
      </c>
      <c r="AJ3" s="715" t="s">
        <v>26</v>
      </c>
      <c r="AK3" s="715" t="s">
        <v>27</v>
      </c>
      <c r="AL3" s="715" t="s">
        <v>28</v>
      </c>
      <c r="AM3" s="721"/>
      <c r="AN3" s="722"/>
      <c r="AO3" s="716"/>
    </row>
    <row r="4" spans="1:41" ht="43.5" customHeight="1">
      <c r="A4" s="711"/>
      <c r="B4" s="714"/>
      <c r="C4" s="714"/>
      <c r="D4" s="714"/>
      <c r="E4" s="714"/>
      <c r="F4" s="717"/>
      <c r="G4" s="722"/>
      <c r="H4" s="722"/>
      <c r="I4" s="717"/>
      <c r="J4" s="722"/>
      <c r="K4" s="722"/>
      <c r="L4" s="4" t="s">
        <v>26</v>
      </c>
      <c r="M4" s="4" t="s">
        <v>27</v>
      </c>
      <c r="N4" s="4" t="s">
        <v>28</v>
      </c>
      <c r="O4" s="4" t="s">
        <v>26</v>
      </c>
      <c r="P4" s="4" t="s">
        <v>27</v>
      </c>
      <c r="Q4" s="4" t="s">
        <v>28</v>
      </c>
      <c r="R4" s="4" t="s">
        <v>26</v>
      </c>
      <c r="S4" s="4" t="s">
        <v>27</v>
      </c>
      <c r="T4" s="4" t="s">
        <v>28</v>
      </c>
      <c r="U4" s="4" t="s">
        <v>26</v>
      </c>
      <c r="V4" s="4" t="s">
        <v>27</v>
      </c>
      <c r="W4" s="4" t="s">
        <v>28</v>
      </c>
      <c r="X4" s="4" t="s">
        <v>26</v>
      </c>
      <c r="Y4" s="4" t="s">
        <v>27</v>
      </c>
      <c r="Z4" s="5" t="s">
        <v>28</v>
      </c>
      <c r="AA4" s="717"/>
      <c r="AB4" s="717"/>
      <c r="AC4" s="717"/>
      <c r="AD4" s="717"/>
      <c r="AE4" s="717"/>
      <c r="AF4" s="717"/>
      <c r="AG4" s="717"/>
      <c r="AH4" s="717"/>
      <c r="AI4" s="728"/>
      <c r="AJ4" s="717"/>
      <c r="AK4" s="717"/>
      <c r="AL4" s="717"/>
      <c r="AM4" s="721"/>
      <c r="AN4" s="722"/>
      <c r="AO4" s="717"/>
    </row>
    <row r="5" spans="1:41" ht="25.5">
      <c r="A5" s="6"/>
      <c r="B5" s="6">
        <v>1</v>
      </c>
      <c r="C5" s="6">
        <v>2</v>
      </c>
      <c r="D5" s="6">
        <v>3</v>
      </c>
      <c r="E5" s="6">
        <v>4</v>
      </c>
      <c r="F5" s="7">
        <v>5</v>
      </c>
      <c r="G5" s="6">
        <v>6.1</v>
      </c>
      <c r="H5" s="6">
        <v>6.2</v>
      </c>
      <c r="I5" s="6"/>
      <c r="J5" s="6">
        <v>6.3</v>
      </c>
      <c r="K5" s="6">
        <v>6.4</v>
      </c>
      <c r="L5" s="8" t="s">
        <v>29</v>
      </c>
      <c r="M5" s="8" t="s">
        <v>30</v>
      </c>
      <c r="N5" s="9" t="s">
        <v>31</v>
      </c>
      <c r="O5" s="9" t="s">
        <v>32</v>
      </c>
      <c r="P5" s="9" t="s">
        <v>33</v>
      </c>
      <c r="Q5" s="9" t="s">
        <v>34</v>
      </c>
      <c r="R5" s="9" t="s">
        <v>35</v>
      </c>
      <c r="S5" s="9" t="s">
        <v>36</v>
      </c>
      <c r="T5" s="9" t="s">
        <v>37</v>
      </c>
      <c r="U5" s="9" t="s">
        <v>38</v>
      </c>
      <c r="V5" s="9" t="s">
        <v>39</v>
      </c>
      <c r="W5" s="9" t="s">
        <v>40</v>
      </c>
      <c r="X5" s="9" t="s">
        <v>41</v>
      </c>
      <c r="Y5" s="9" t="s">
        <v>42</v>
      </c>
      <c r="Z5" s="10" t="s">
        <v>43</v>
      </c>
      <c r="AA5" s="9"/>
      <c r="AB5" s="9"/>
      <c r="AC5" s="9"/>
      <c r="AD5" s="9"/>
      <c r="AE5" s="9"/>
      <c r="AF5" s="9"/>
      <c r="AG5" s="9"/>
      <c r="AH5" s="9"/>
      <c r="AI5" s="11"/>
      <c r="AJ5" s="9"/>
      <c r="AK5" s="9"/>
      <c r="AL5" s="9"/>
      <c r="AM5" s="6">
        <v>8</v>
      </c>
      <c r="AN5" s="6">
        <v>9</v>
      </c>
      <c r="AO5" s="6">
        <v>10</v>
      </c>
    </row>
    <row r="6" spans="1:41" ht="18" customHeight="1">
      <c r="A6" s="724" t="s">
        <v>44</v>
      </c>
      <c r="B6" s="725"/>
      <c r="C6" s="725"/>
      <c r="D6" s="725"/>
      <c r="E6" s="725"/>
      <c r="F6" s="726"/>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3"/>
      <c r="AJ6" s="12"/>
      <c r="AK6" s="12"/>
      <c r="AL6" s="12"/>
      <c r="AM6" s="12"/>
      <c r="AN6" s="12"/>
      <c r="AO6" s="12"/>
    </row>
    <row r="7" spans="1:41" ht="105">
      <c r="A7" s="14">
        <v>1</v>
      </c>
      <c r="B7" s="15" t="s">
        <v>45</v>
      </c>
      <c r="C7" s="16" t="s">
        <v>46</v>
      </c>
      <c r="D7" s="17" t="s">
        <v>47</v>
      </c>
      <c r="E7" s="18" t="s">
        <v>48</v>
      </c>
      <c r="F7" s="19" t="s">
        <v>49</v>
      </c>
      <c r="G7" s="20">
        <v>1000000</v>
      </c>
      <c r="H7" s="21">
        <v>0</v>
      </c>
      <c r="I7" s="21">
        <f>G7+H7</f>
        <v>1000000</v>
      </c>
      <c r="J7" s="22"/>
      <c r="K7" s="23"/>
      <c r="L7" s="24"/>
      <c r="M7" s="24"/>
      <c r="N7" s="22"/>
      <c r="O7" s="24"/>
      <c r="P7" s="24"/>
      <c r="Q7" s="25"/>
      <c r="R7" s="26"/>
      <c r="S7" s="26"/>
      <c r="T7" s="22"/>
      <c r="U7" s="22"/>
      <c r="V7" s="22"/>
      <c r="W7" s="27"/>
      <c r="X7" s="27"/>
      <c r="Y7" s="27"/>
      <c r="Z7" s="28"/>
      <c r="AA7" s="29" t="s">
        <v>50</v>
      </c>
      <c r="AB7" s="29" t="s">
        <v>51</v>
      </c>
      <c r="AC7" s="30"/>
      <c r="AD7" s="31"/>
      <c r="AE7" s="6"/>
      <c r="AF7" s="32"/>
      <c r="AG7" s="9"/>
      <c r="AI7" s="11"/>
      <c r="AJ7" s="9"/>
      <c r="AK7" s="9"/>
      <c r="AL7" s="9"/>
      <c r="AM7" s="9"/>
      <c r="AN7" s="9"/>
      <c r="AO7" s="32" t="s">
        <v>52</v>
      </c>
    </row>
    <row r="8" spans="1:41" ht="105">
      <c r="A8" s="14">
        <v>2</v>
      </c>
      <c r="B8" s="15" t="s">
        <v>45</v>
      </c>
      <c r="C8" s="16" t="s">
        <v>46</v>
      </c>
      <c r="D8" s="17" t="s">
        <v>53</v>
      </c>
      <c r="E8" s="18" t="s">
        <v>54</v>
      </c>
      <c r="F8" s="19" t="s">
        <v>49</v>
      </c>
      <c r="G8" s="21">
        <v>1000000</v>
      </c>
      <c r="H8" s="21">
        <v>0</v>
      </c>
      <c r="I8" s="21">
        <f t="shared" ref="I8:I33" si="0">G8+H8</f>
        <v>1000000</v>
      </c>
      <c r="J8" s="22"/>
      <c r="K8" s="23"/>
      <c r="L8" s="24"/>
      <c r="M8" s="24"/>
      <c r="N8" s="22"/>
      <c r="O8" s="24"/>
      <c r="P8" s="24"/>
      <c r="Q8" s="25"/>
      <c r="R8" s="26"/>
      <c r="S8" s="26"/>
      <c r="T8" s="22"/>
      <c r="U8" s="22"/>
      <c r="V8" s="22"/>
      <c r="W8" s="27"/>
      <c r="X8" s="27"/>
      <c r="Y8" s="27"/>
      <c r="Z8" s="28"/>
      <c r="AA8" s="29" t="s">
        <v>50</v>
      </c>
      <c r="AB8" s="29" t="s">
        <v>51</v>
      </c>
      <c r="AC8" s="30"/>
      <c r="AD8" s="31"/>
      <c r="AE8" s="6"/>
      <c r="AF8" s="18"/>
      <c r="AG8" s="9"/>
      <c r="AH8" s="9"/>
      <c r="AI8" s="11"/>
      <c r="AJ8" s="9"/>
      <c r="AK8" s="9"/>
      <c r="AL8" s="9"/>
      <c r="AM8" s="9"/>
      <c r="AN8" s="9"/>
      <c r="AO8" s="18" t="s">
        <v>55</v>
      </c>
    </row>
    <row r="9" spans="1:41" ht="135">
      <c r="A9" s="14">
        <v>3</v>
      </c>
      <c r="B9" s="15" t="s">
        <v>45</v>
      </c>
      <c r="C9" s="33" t="s">
        <v>56</v>
      </c>
      <c r="D9" s="17" t="s">
        <v>57</v>
      </c>
      <c r="E9" s="18" t="s">
        <v>58</v>
      </c>
      <c r="F9" s="19" t="s">
        <v>49</v>
      </c>
      <c r="G9" s="21">
        <v>800000</v>
      </c>
      <c r="H9" s="21">
        <v>0</v>
      </c>
      <c r="I9" s="21">
        <f t="shared" si="0"/>
        <v>800000</v>
      </c>
      <c r="J9" s="22"/>
      <c r="K9" s="23"/>
      <c r="L9" s="24"/>
      <c r="M9" s="24"/>
      <c r="N9" s="22"/>
      <c r="O9" s="24"/>
      <c r="P9" s="24"/>
      <c r="Q9" s="25"/>
      <c r="R9" s="26"/>
      <c r="S9" s="26"/>
      <c r="T9" s="22"/>
      <c r="U9" s="22"/>
      <c r="V9" s="22"/>
      <c r="W9" s="27"/>
      <c r="X9" s="27"/>
      <c r="Y9" s="27"/>
      <c r="Z9" s="28"/>
      <c r="AA9" s="29" t="s">
        <v>50</v>
      </c>
      <c r="AB9" s="29" t="s">
        <v>51</v>
      </c>
      <c r="AC9" s="30"/>
      <c r="AD9" s="31"/>
      <c r="AE9" s="6"/>
      <c r="AF9" s="18"/>
      <c r="AG9" s="9"/>
      <c r="AH9" s="9"/>
      <c r="AI9" s="11"/>
      <c r="AJ9" s="9"/>
      <c r="AK9" s="9"/>
      <c r="AL9" s="9"/>
      <c r="AM9" s="9"/>
      <c r="AN9" s="9"/>
      <c r="AO9" s="18" t="s">
        <v>59</v>
      </c>
    </row>
    <row r="10" spans="1:41" ht="135">
      <c r="A10" s="14">
        <v>4</v>
      </c>
      <c r="B10" s="15" t="s">
        <v>45</v>
      </c>
      <c r="C10" s="33" t="s">
        <v>56</v>
      </c>
      <c r="D10" s="17" t="s">
        <v>60</v>
      </c>
      <c r="E10" s="34" t="s">
        <v>61</v>
      </c>
      <c r="F10" s="19" t="s">
        <v>49</v>
      </c>
      <c r="G10" s="21">
        <v>229042</v>
      </c>
      <c r="H10" s="21">
        <v>0</v>
      </c>
      <c r="I10" s="21">
        <f t="shared" si="0"/>
        <v>229042</v>
      </c>
      <c r="J10" s="22"/>
      <c r="K10" s="23"/>
      <c r="L10" s="24"/>
      <c r="M10" s="24"/>
      <c r="N10" s="22"/>
      <c r="O10" s="24"/>
      <c r="P10" s="24"/>
      <c r="Q10" s="25"/>
      <c r="R10" s="26"/>
      <c r="S10" s="26"/>
      <c r="T10" s="22"/>
      <c r="U10" s="22"/>
      <c r="V10" s="22"/>
      <c r="W10" s="27"/>
      <c r="X10" s="27"/>
      <c r="Y10" s="27"/>
      <c r="Z10" s="28"/>
      <c r="AA10" s="29" t="s">
        <v>50</v>
      </c>
      <c r="AB10" s="29" t="s">
        <v>51</v>
      </c>
      <c r="AC10" s="30"/>
      <c r="AD10" s="31"/>
      <c r="AE10" s="6"/>
      <c r="AF10" s="32"/>
      <c r="AG10" s="9"/>
      <c r="AH10" s="9"/>
      <c r="AI10" s="11"/>
      <c r="AJ10" s="9"/>
      <c r="AK10" s="9"/>
      <c r="AL10" s="9"/>
      <c r="AM10" s="9"/>
      <c r="AN10" s="9"/>
      <c r="AO10" s="32" t="s">
        <v>58</v>
      </c>
    </row>
    <row r="11" spans="1:41" ht="135">
      <c r="A11" s="14">
        <v>5</v>
      </c>
      <c r="B11" s="15" t="s">
        <v>45</v>
      </c>
      <c r="C11" s="33" t="s">
        <v>56</v>
      </c>
      <c r="D11" s="17" t="s">
        <v>62</v>
      </c>
      <c r="E11" s="34" t="s">
        <v>61</v>
      </c>
      <c r="F11" s="19" t="s">
        <v>49</v>
      </c>
      <c r="G11" s="21">
        <v>211000</v>
      </c>
      <c r="H11" s="21">
        <v>0</v>
      </c>
      <c r="I11" s="21">
        <f t="shared" si="0"/>
        <v>211000</v>
      </c>
      <c r="J11" s="22"/>
      <c r="K11" s="23"/>
      <c r="L11" s="24"/>
      <c r="M11" s="24"/>
      <c r="N11" s="22"/>
      <c r="O11" s="24"/>
      <c r="P11" s="24"/>
      <c r="Q11" s="25"/>
      <c r="R11" s="26"/>
      <c r="S11" s="26"/>
      <c r="T11" s="22"/>
      <c r="U11" s="22"/>
      <c r="V11" s="22"/>
      <c r="W11" s="27"/>
      <c r="X11" s="27"/>
      <c r="Y11" s="27"/>
      <c r="Z11" s="28"/>
      <c r="AA11" s="29" t="s">
        <v>50</v>
      </c>
      <c r="AB11" s="29" t="s">
        <v>51</v>
      </c>
      <c r="AC11" s="30"/>
      <c r="AD11" s="31"/>
      <c r="AE11" s="6"/>
      <c r="AF11" s="32"/>
      <c r="AG11" s="9"/>
      <c r="AH11" s="9"/>
      <c r="AI11" s="11"/>
      <c r="AJ11" s="9"/>
      <c r="AK11" s="9"/>
      <c r="AL11" s="9"/>
      <c r="AM11" s="9"/>
      <c r="AN11" s="9"/>
      <c r="AO11" s="32" t="s">
        <v>58</v>
      </c>
    </row>
    <row r="12" spans="1:41" ht="135">
      <c r="A12" s="14">
        <v>6</v>
      </c>
      <c r="B12" s="15" t="s">
        <v>45</v>
      </c>
      <c r="C12" s="33" t="s">
        <v>56</v>
      </c>
      <c r="D12" s="17" t="s">
        <v>63</v>
      </c>
      <c r="E12" s="34" t="s">
        <v>61</v>
      </c>
      <c r="F12" s="19" t="s">
        <v>49</v>
      </c>
      <c r="G12" s="21">
        <v>113927</v>
      </c>
      <c r="H12" s="21">
        <v>0</v>
      </c>
      <c r="I12" s="21">
        <f t="shared" si="0"/>
        <v>113927</v>
      </c>
      <c r="J12" s="22"/>
      <c r="K12" s="23"/>
      <c r="L12" s="24"/>
      <c r="M12" s="24"/>
      <c r="N12" s="22"/>
      <c r="O12" s="24"/>
      <c r="P12" s="24"/>
      <c r="Q12" s="25"/>
      <c r="R12" s="26"/>
      <c r="S12" s="26"/>
      <c r="T12" s="22"/>
      <c r="U12" s="22"/>
      <c r="V12" s="22"/>
      <c r="W12" s="27"/>
      <c r="X12" s="27"/>
      <c r="Y12" s="27"/>
      <c r="Z12" s="28"/>
      <c r="AA12" s="29" t="s">
        <v>50</v>
      </c>
      <c r="AB12" s="29" t="s">
        <v>51</v>
      </c>
      <c r="AC12" s="30"/>
      <c r="AD12" s="31"/>
      <c r="AE12" s="6"/>
      <c r="AF12" s="32"/>
      <c r="AG12" s="9"/>
      <c r="AH12" s="9"/>
      <c r="AI12" s="11"/>
      <c r="AJ12" s="9"/>
      <c r="AK12" s="9"/>
      <c r="AL12" s="9"/>
      <c r="AM12" s="9"/>
      <c r="AN12" s="9"/>
      <c r="AO12" s="32" t="s">
        <v>58</v>
      </c>
    </row>
    <row r="13" spans="1:41" ht="135">
      <c r="A13" s="14">
        <v>7</v>
      </c>
      <c r="B13" s="15" t="s">
        <v>45</v>
      </c>
      <c r="C13" s="33" t="s">
        <v>56</v>
      </c>
      <c r="D13" s="17" t="s">
        <v>64</v>
      </c>
      <c r="E13" s="34" t="s">
        <v>61</v>
      </c>
      <c r="F13" s="19" t="s">
        <v>49</v>
      </c>
      <c r="G13" s="21">
        <v>614219</v>
      </c>
      <c r="H13" s="21">
        <v>0</v>
      </c>
      <c r="I13" s="21">
        <f t="shared" si="0"/>
        <v>614219</v>
      </c>
      <c r="J13" s="22"/>
      <c r="K13" s="23"/>
      <c r="L13" s="24"/>
      <c r="M13" s="24"/>
      <c r="N13" s="22"/>
      <c r="O13" s="24"/>
      <c r="P13" s="24"/>
      <c r="Q13" s="25"/>
      <c r="R13" s="26"/>
      <c r="S13" s="26"/>
      <c r="T13" s="22"/>
      <c r="U13" s="22"/>
      <c r="V13" s="22"/>
      <c r="W13" s="27"/>
      <c r="X13" s="27"/>
      <c r="Y13" s="27"/>
      <c r="Z13" s="28"/>
      <c r="AA13" s="29" t="s">
        <v>50</v>
      </c>
      <c r="AB13" s="29" t="s">
        <v>51</v>
      </c>
      <c r="AC13" s="30"/>
      <c r="AD13" s="31"/>
      <c r="AE13" s="6"/>
      <c r="AF13" s="32"/>
      <c r="AG13" s="9"/>
      <c r="AH13" s="9"/>
      <c r="AI13" s="11"/>
      <c r="AJ13" s="9"/>
      <c r="AK13" s="9"/>
      <c r="AL13" s="9"/>
      <c r="AM13" s="9"/>
      <c r="AN13" s="9"/>
      <c r="AO13" s="32" t="s">
        <v>58</v>
      </c>
    </row>
    <row r="14" spans="1:41" ht="135">
      <c r="A14" s="14">
        <v>8</v>
      </c>
      <c r="B14" s="15" t="s">
        <v>45</v>
      </c>
      <c r="C14" s="33" t="s">
        <v>56</v>
      </c>
      <c r="D14" s="17" t="s">
        <v>65</v>
      </c>
      <c r="E14" s="34" t="s">
        <v>61</v>
      </c>
      <c r="F14" s="19" t="s">
        <v>49</v>
      </c>
      <c r="G14" s="21">
        <v>862417</v>
      </c>
      <c r="H14" s="21">
        <v>0</v>
      </c>
      <c r="I14" s="21">
        <f t="shared" si="0"/>
        <v>862417</v>
      </c>
      <c r="J14" s="22"/>
      <c r="K14" s="23"/>
      <c r="L14" s="24"/>
      <c r="M14" s="24"/>
      <c r="N14" s="22"/>
      <c r="O14" s="24"/>
      <c r="P14" s="24"/>
      <c r="Q14" s="25"/>
      <c r="R14" s="26"/>
      <c r="S14" s="26"/>
      <c r="T14" s="22"/>
      <c r="U14" s="22"/>
      <c r="V14" s="22"/>
      <c r="W14" s="27"/>
      <c r="X14" s="27"/>
      <c r="Y14" s="27"/>
      <c r="Z14" s="28"/>
      <c r="AA14" s="29" t="s">
        <v>50</v>
      </c>
      <c r="AB14" s="29" t="s">
        <v>51</v>
      </c>
      <c r="AC14" s="30"/>
      <c r="AD14" s="31"/>
      <c r="AE14" s="6"/>
      <c r="AF14" s="32"/>
      <c r="AG14" s="9"/>
      <c r="AH14" s="9"/>
      <c r="AI14" s="11"/>
      <c r="AJ14" s="9"/>
      <c r="AK14" s="9"/>
      <c r="AL14" s="9"/>
      <c r="AM14" s="9"/>
      <c r="AN14" s="9"/>
      <c r="AO14" s="32" t="s">
        <v>58</v>
      </c>
    </row>
    <row r="15" spans="1:41" ht="135">
      <c r="A15" s="14">
        <v>9</v>
      </c>
      <c r="B15" s="15" t="s">
        <v>45</v>
      </c>
      <c r="C15" s="33" t="s">
        <v>56</v>
      </c>
      <c r="D15" s="17" t="s">
        <v>66</v>
      </c>
      <c r="E15" s="34" t="s">
        <v>61</v>
      </c>
      <c r="F15" s="19" t="s">
        <v>49</v>
      </c>
      <c r="G15" s="21">
        <v>623452</v>
      </c>
      <c r="H15" s="21">
        <v>0</v>
      </c>
      <c r="I15" s="21">
        <f t="shared" si="0"/>
        <v>623452</v>
      </c>
      <c r="J15" s="22"/>
      <c r="K15" s="23"/>
      <c r="L15" s="24"/>
      <c r="M15" s="24"/>
      <c r="N15" s="22"/>
      <c r="O15" s="24"/>
      <c r="P15" s="24"/>
      <c r="Q15" s="25"/>
      <c r="R15" s="26"/>
      <c r="S15" s="26"/>
      <c r="T15" s="22"/>
      <c r="U15" s="22"/>
      <c r="V15" s="22"/>
      <c r="W15" s="27"/>
      <c r="X15" s="27"/>
      <c r="Y15" s="27"/>
      <c r="Z15" s="28"/>
      <c r="AA15" s="29" t="s">
        <v>50</v>
      </c>
      <c r="AB15" s="29" t="s">
        <v>51</v>
      </c>
      <c r="AC15" s="30"/>
      <c r="AD15" s="31"/>
      <c r="AE15" s="6"/>
      <c r="AF15" s="32"/>
      <c r="AG15" s="9"/>
      <c r="AH15" s="9"/>
      <c r="AI15" s="11"/>
      <c r="AJ15" s="9"/>
      <c r="AK15" s="9"/>
      <c r="AL15" s="9"/>
      <c r="AM15" s="9"/>
      <c r="AN15" s="9"/>
      <c r="AO15" s="32" t="s">
        <v>58</v>
      </c>
    </row>
    <row r="16" spans="1:41" ht="135">
      <c r="A16" s="14">
        <v>10</v>
      </c>
      <c r="B16" s="15" t="s">
        <v>45</v>
      </c>
      <c r="C16" s="33" t="s">
        <v>56</v>
      </c>
      <c r="D16" s="17" t="s">
        <v>67</v>
      </c>
      <c r="E16" s="34" t="s">
        <v>61</v>
      </c>
      <c r="F16" s="19" t="s">
        <v>49</v>
      </c>
      <c r="G16" s="21">
        <v>433322</v>
      </c>
      <c r="H16" s="21">
        <v>0</v>
      </c>
      <c r="I16" s="21">
        <f t="shared" si="0"/>
        <v>433322</v>
      </c>
      <c r="J16" s="22"/>
      <c r="K16" s="23"/>
      <c r="L16" s="24"/>
      <c r="M16" s="24"/>
      <c r="N16" s="22"/>
      <c r="O16" s="24"/>
      <c r="P16" s="24"/>
      <c r="Q16" s="25"/>
      <c r="R16" s="26"/>
      <c r="S16" s="26"/>
      <c r="T16" s="22"/>
      <c r="U16" s="22"/>
      <c r="V16" s="22"/>
      <c r="W16" s="27"/>
      <c r="X16" s="27"/>
      <c r="Y16" s="27"/>
      <c r="Z16" s="28"/>
      <c r="AA16" s="29" t="s">
        <v>50</v>
      </c>
      <c r="AB16" s="29" t="s">
        <v>51</v>
      </c>
      <c r="AC16" s="30"/>
      <c r="AD16" s="31"/>
      <c r="AE16" s="6"/>
      <c r="AF16" s="32"/>
      <c r="AG16" s="9"/>
      <c r="AH16" s="9"/>
      <c r="AI16" s="11"/>
      <c r="AJ16" s="9"/>
      <c r="AK16" s="9"/>
      <c r="AL16" s="9"/>
      <c r="AM16" s="9"/>
      <c r="AN16" s="9"/>
      <c r="AO16" s="32" t="s">
        <v>58</v>
      </c>
    </row>
    <row r="17" spans="1:41" ht="135">
      <c r="A17" s="14">
        <v>11</v>
      </c>
      <c r="B17" s="15" t="s">
        <v>45</v>
      </c>
      <c r="C17" s="33" t="s">
        <v>56</v>
      </c>
      <c r="D17" s="17" t="s">
        <v>68</v>
      </c>
      <c r="E17" s="34" t="s">
        <v>61</v>
      </c>
      <c r="F17" s="19" t="s">
        <v>49</v>
      </c>
      <c r="G17" s="21">
        <v>907683</v>
      </c>
      <c r="H17" s="21">
        <v>0</v>
      </c>
      <c r="I17" s="21">
        <f t="shared" si="0"/>
        <v>907683</v>
      </c>
      <c r="J17" s="22"/>
      <c r="K17" s="23"/>
      <c r="L17" s="24"/>
      <c r="M17" s="24"/>
      <c r="N17" s="22"/>
      <c r="O17" s="24"/>
      <c r="P17" s="24"/>
      <c r="Q17" s="25"/>
      <c r="R17" s="26"/>
      <c r="S17" s="26"/>
      <c r="T17" s="22"/>
      <c r="U17" s="22"/>
      <c r="V17" s="22"/>
      <c r="W17" s="27"/>
      <c r="X17" s="27"/>
      <c r="Y17" s="27"/>
      <c r="Z17" s="28"/>
      <c r="AA17" s="29" t="s">
        <v>50</v>
      </c>
      <c r="AB17" s="29" t="s">
        <v>51</v>
      </c>
      <c r="AC17" s="30"/>
      <c r="AD17" s="31"/>
      <c r="AE17" s="6"/>
      <c r="AF17" s="32"/>
      <c r="AG17" s="9"/>
      <c r="AH17" s="9"/>
      <c r="AI17" s="11"/>
      <c r="AJ17" s="9"/>
      <c r="AK17" s="9"/>
      <c r="AL17" s="9"/>
      <c r="AM17" s="9"/>
      <c r="AN17" s="9"/>
      <c r="AO17" s="32" t="s">
        <v>58</v>
      </c>
    </row>
    <row r="18" spans="1:41" ht="135">
      <c r="A18" s="14">
        <v>12</v>
      </c>
      <c r="B18" s="15" t="s">
        <v>45</v>
      </c>
      <c r="C18" s="33" t="s">
        <v>56</v>
      </c>
      <c r="D18" s="17" t="s">
        <v>69</v>
      </c>
      <c r="E18" s="34" t="s">
        <v>61</v>
      </c>
      <c r="F18" s="19" t="s">
        <v>49</v>
      </c>
      <c r="G18" s="21">
        <v>399972</v>
      </c>
      <c r="H18" s="21">
        <v>0</v>
      </c>
      <c r="I18" s="21">
        <f t="shared" si="0"/>
        <v>399972</v>
      </c>
      <c r="J18" s="22"/>
      <c r="K18" s="23"/>
      <c r="L18" s="24"/>
      <c r="M18" s="24"/>
      <c r="N18" s="22"/>
      <c r="O18" s="24"/>
      <c r="P18" s="24"/>
      <c r="Q18" s="25"/>
      <c r="R18" s="26"/>
      <c r="S18" s="26"/>
      <c r="T18" s="22"/>
      <c r="U18" s="22"/>
      <c r="V18" s="22"/>
      <c r="W18" s="27"/>
      <c r="X18" s="27"/>
      <c r="Y18" s="27"/>
      <c r="Z18" s="28"/>
      <c r="AA18" s="29" t="s">
        <v>50</v>
      </c>
      <c r="AB18" s="29" t="s">
        <v>51</v>
      </c>
      <c r="AC18" s="30"/>
      <c r="AD18" s="31"/>
      <c r="AE18" s="6"/>
      <c r="AF18" s="32"/>
      <c r="AG18" s="9"/>
      <c r="AH18" s="9"/>
      <c r="AI18" s="11"/>
      <c r="AJ18" s="9"/>
      <c r="AK18" s="9"/>
      <c r="AL18" s="9"/>
      <c r="AM18" s="9"/>
      <c r="AN18" s="9"/>
      <c r="AO18" s="32" t="s">
        <v>58</v>
      </c>
    </row>
    <row r="19" spans="1:41" ht="135">
      <c r="A19" s="14">
        <v>13</v>
      </c>
      <c r="B19" s="15" t="s">
        <v>45</v>
      </c>
      <c r="C19" s="33" t="s">
        <v>56</v>
      </c>
      <c r="D19" s="17" t="s">
        <v>70</v>
      </c>
      <c r="E19" s="34" t="s">
        <v>61</v>
      </c>
      <c r="F19" s="19" t="s">
        <v>49</v>
      </c>
      <c r="G19" s="21">
        <v>692835</v>
      </c>
      <c r="H19" s="21">
        <v>0</v>
      </c>
      <c r="I19" s="21">
        <f t="shared" si="0"/>
        <v>692835</v>
      </c>
      <c r="J19" s="22"/>
      <c r="K19" s="23"/>
      <c r="L19" s="24"/>
      <c r="M19" s="24"/>
      <c r="N19" s="22"/>
      <c r="O19" s="24"/>
      <c r="P19" s="24"/>
      <c r="Q19" s="25"/>
      <c r="R19" s="26"/>
      <c r="S19" s="26"/>
      <c r="T19" s="22"/>
      <c r="U19" s="22"/>
      <c r="V19" s="22"/>
      <c r="W19" s="27"/>
      <c r="X19" s="27"/>
      <c r="Y19" s="27"/>
      <c r="Z19" s="28"/>
      <c r="AA19" s="29" t="s">
        <v>50</v>
      </c>
      <c r="AB19" s="29" t="s">
        <v>51</v>
      </c>
      <c r="AC19" s="30"/>
      <c r="AD19" s="31"/>
      <c r="AE19" s="6"/>
      <c r="AF19" s="32"/>
      <c r="AG19" s="9"/>
      <c r="AH19" s="9"/>
      <c r="AI19" s="11"/>
      <c r="AJ19" s="9"/>
      <c r="AK19" s="9"/>
      <c r="AL19" s="9"/>
      <c r="AM19" s="9"/>
      <c r="AN19" s="9"/>
      <c r="AO19" s="32" t="s">
        <v>58</v>
      </c>
    </row>
    <row r="20" spans="1:41" ht="135">
      <c r="A20" s="14">
        <v>14</v>
      </c>
      <c r="B20" s="15" t="s">
        <v>45</v>
      </c>
      <c r="C20" s="33" t="s">
        <v>56</v>
      </c>
      <c r="D20" s="17" t="s">
        <v>71</v>
      </c>
      <c r="E20" s="34" t="s">
        <v>61</v>
      </c>
      <c r="F20" s="19" t="s">
        <v>49</v>
      </c>
      <c r="G20" s="21">
        <v>963344</v>
      </c>
      <c r="H20" s="21">
        <v>0</v>
      </c>
      <c r="I20" s="21">
        <f t="shared" si="0"/>
        <v>963344</v>
      </c>
      <c r="J20" s="22"/>
      <c r="K20" s="23"/>
      <c r="L20" s="24"/>
      <c r="M20" s="24"/>
      <c r="N20" s="22"/>
      <c r="O20" s="24"/>
      <c r="P20" s="24"/>
      <c r="Q20" s="25"/>
      <c r="R20" s="26"/>
      <c r="S20" s="26"/>
      <c r="T20" s="22"/>
      <c r="U20" s="22"/>
      <c r="V20" s="22"/>
      <c r="W20" s="27"/>
      <c r="X20" s="27"/>
      <c r="Y20" s="27"/>
      <c r="Z20" s="28"/>
      <c r="AA20" s="29" t="s">
        <v>50</v>
      </c>
      <c r="AB20" s="29" t="s">
        <v>51</v>
      </c>
      <c r="AC20" s="30"/>
      <c r="AD20" s="31"/>
      <c r="AE20" s="6"/>
      <c r="AF20" s="32"/>
      <c r="AG20" s="9"/>
      <c r="AH20" s="9"/>
      <c r="AI20" s="11"/>
      <c r="AJ20" s="9"/>
      <c r="AK20" s="9"/>
      <c r="AL20" s="9"/>
      <c r="AM20" s="9"/>
      <c r="AN20" s="9"/>
      <c r="AO20" s="32" t="s">
        <v>58</v>
      </c>
    </row>
    <row r="21" spans="1:41" ht="135">
      <c r="A21" s="14">
        <v>15</v>
      </c>
      <c r="B21" s="15" t="s">
        <v>45</v>
      </c>
      <c r="C21" s="33" t="s">
        <v>56</v>
      </c>
      <c r="D21" s="17" t="s">
        <v>72</v>
      </c>
      <c r="E21" s="34" t="s">
        <v>61</v>
      </c>
      <c r="F21" s="19" t="s">
        <v>49</v>
      </c>
      <c r="G21" s="21">
        <v>138542</v>
      </c>
      <c r="H21" s="21">
        <v>0</v>
      </c>
      <c r="I21" s="21">
        <f t="shared" si="0"/>
        <v>138542</v>
      </c>
      <c r="J21" s="22"/>
      <c r="K21" s="23"/>
      <c r="L21" s="24"/>
      <c r="M21" s="24"/>
      <c r="N21" s="22"/>
      <c r="O21" s="24"/>
      <c r="P21" s="24"/>
      <c r="Q21" s="25"/>
      <c r="R21" s="26"/>
      <c r="S21" s="26"/>
      <c r="T21" s="22"/>
      <c r="U21" s="22"/>
      <c r="V21" s="22"/>
      <c r="W21" s="27"/>
      <c r="X21" s="27"/>
      <c r="Y21" s="27"/>
      <c r="Z21" s="28"/>
      <c r="AA21" s="29" t="s">
        <v>50</v>
      </c>
      <c r="AB21" s="29" t="s">
        <v>51</v>
      </c>
      <c r="AC21" s="30"/>
      <c r="AD21" s="31"/>
      <c r="AE21" s="6"/>
      <c r="AF21" s="32"/>
      <c r="AG21" s="9"/>
      <c r="AH21" s="9"/>
      <c r="AI21" s="11"/>
      <c r="AJ21" s="9"/>
      <c r="AK21" s="9"/>
      <c r="AL21" s="9"/>
      <c r="AM21" s="9"/>
      <c r="AN21" s="9"/>
      <c r="AO21" s="32" t="s">
        <v>58</v>
      </c>
    </row>
    <row r="22" spans="1:41" ht="135">
      <c r="A22" s="14">
        <v>16</v>
      </c>
      <c r="B22" s="15" t="s">
        <v>45</v>
      </c>
      <c r="C22" s="33" t="s">
        <v>56</v>
      </c>
      <c r="D22" s="17" t="s">
        <v>73</v>
      </c>
      <c r="E22" s="34" t="s">
        <v>61</v>
      </c>
      <c r="F22" s="19" t="s">
        <v>49</v>
      </c>
      <c r="G22" s="21">
        <v>1108290</v>
      </c>
      <c r="H22" s="21">
        <v>0</v>
      </c>
      <c r="I22" s="21">
        <f t="shared" si="0"/>
        <v>1108290</v>
      </c>
      <c r="J22" s="22"/>
      <c r="K22" s="23"/>
      <c r="L22" s="24"/>
      <c r="M22" s="24"/>
      <c r="N22" s="22"/>
      <c r="O22" s="24"/>
      <c r="P22" s="24"/>
      <c r="Q22" s="25"/>
      <c r="R22" s="26"/>
      <c r="S22" s="26"/>
      <c r="T22" s="22"/>
      <c r="U22" s="22"/>
      <c r="V22" s="22"/>
      <c r="W22" s="27"/>
      <c r="X22" s="27"/>
      <c r="Y22" s="27"/>
      <c r="Z22" s="28"/>
      <c r="AA22" s="29" t="s">
        <v>50</v>
      </c>
      <c r="AB22" s="29" t="s">
        <v>51</v>
      </c>
      <c r="AC22" s="30"/>
      <c r="AD22" s="31"/>
      <c r="AE22" s="6"/>
      <c r="AF22" s="32"/>
      <c r="AG22" s="9"/>
      <c r="AH22" s="9"/>
      <c r="AI22" s="11"/>
      <c r="AJ22" s="9"/>
      <c r="AK22" s="9"/>
      <c r="AL22" s="9"/>
      <c r="AM22" s="9"/>
      <c r="AN22" s="9"/>
      <c r="AO22" s="32" t="s">
        <v>58</v>
      </c>
    </row>
    <row r="23" spans="1:41" ht="135">
      <c r="A23" s="14">
        <v>17</v>
      </c>
      <c r="B23" s="15" t="s">
        <v>45</v>
      </c>
      <c r="C23" s="33" t="s">
        <v>56</v>
      </c>
      <c r="D23" s="17" t="s">
        <v>74</v>
      </c>
      <c r="E23" s="34" t="s">
        <v>61</v>
      </c>
      <c r="F23" s="19" t="s">
        <v>49</v>
      </c>
      <c r="G23" s="21">
        <v>680897</v>
      </c>
      <c r="H23" s="21">
        <v>0</v>
      </c>
      <c r="I23" s="21">
        <f t="shared" si="0"/>
        <v>680897</v>
      </c>
      <c r="J23" s="22"/>
      <c r="K23" s="23"/>
      <c r="L23" s="24"/>
      <c r="M23" s="24"/>
      <c r="N23" s="22"/>
      <c r="O23" s="24"/>
      <c r="P23" s="24"/>
      <c r="Q23" s="25"/>
      <c r="R23" s="26"/>
      <c r="S23" s="26"/>
      <c r="T23" s="22"/>
      <c r="U23" s="22"/>
      <c r="V23" s="22"/>
      <c r="W23" s="27"/>
      <c r="X23" s="27"/>
      <c r="Y23" s="27"/>
      <c r="Z23" s="28"/>
      <c r="AA23" s="29" t="s">
        <v>50</v>
      </c>
      <c r="AB23" s="29" t="s">
        <v>51</v>
      </c>
      <c r="AC23" s="30"/>
      <c r="AD23" s="31"/>
      <c r="AE23" s="6"/>
      <c r="AF23" s="32"/>
      <c r="AG23" s="9"/>
      <c r="AH23" s="9"/>
      <c r="AI23" s="11"/>
      <c r="AJ23" s="9"/>
      <c r="AK23" s="9"/>
      <c r="AL23" s="9"/>
      <c r="AM23" s="9"/>
      <c r="AN23" s="9"/>
      <c r="AO23" s="32" t="s">
        <v>58</v>
      </c>
    </row>
    <row r="24" spans="1:41" ht="135">
      <c r="A24" s="14">
        <v>18</v>
      </c>
      <c r="B24" s="15" t="s">
        <v>45</v>
      </c>
      <c r="C24" s="33" t="s">
        <v>56</v>
      </c>
      <c r="D24" s="17" t="s">
        <v>75</v>
      </c>
      <c r="E24" s="34" t="s">
        <v>61</v>
      </c>
      <c r="F24" s="19" t="s">
        <v>49</v>
      </c>
      <c r="G24" s="21">
        <v>311118</v>
      </c>
      <c r="H24" s="21">
        <v>0</v>
      </c>
      <c r="I24" s="21">
        <f t="shared" si="0"/>
        <v>311118</v>
      </c>
      <c r="J24" s="22"/>
      <c r="K24" s="23"/>
      <c r="L24" s="24"/>
      <c r="M24" s="24"/>
      <c r="N24" s="22"/>
      <c r="O24" s="24"/>
      <c r="P24" s="24"/>
      <c r="Q24" s="25"/>
      <c r="R24" s="26"/>
      <c r="S24" s="26"/>
      <c r="T24" s="22"/>
      <c r="U24" s="22"/>
      <c r="V24" s="22"/>
      <c r="W24" s="27"/>
      <c r="X24" s="27"/>
      <c r="Y24" s="27"/>
      <c r="Z24" s="28"/>
      <c r="AA24" s="29" t="s">
        <v>50</v>
      </c>
      <c r="AB24" s="29" t="s">
        <v>51</v>
      </c>
      <c r="AC24" s="30"/>
      <c r="AD24" s="31"/>
      <c r="AE24" s="6"/>
      <c r="AF24" s="32"/>
      <c r="AG24" s="9"/>
      <c r="AH24" s="9"/>
      <c r="AI24" s="11"/>
      <c r="AJ24" s="9"/>
      <c r="AK24" s="9"/>
      <c r="AL24" s="9"/>
      <c r="AM24" s="9"/>
      <c r="AN24" s="9"/>
      <c r="AO24" s="32" t="s">
        <v>58</v>
      </c>
    </row>
    <row r="25" spans="1:41" ht="135">
      <c r="A25" s="14">
        <v>19</v>
      </c>
      <c r="B25" s="15" t="s">
        <v>45</v>
      </c>
      <c r="C25" s="33" t="s">
        <v>56</v>
      </c>
      <c r="D25" s="35" t="s">
        <v>76</v>
      </c>
      <c r="E25" s="34" t="s">
        <v>61</v>
      </c>
      <c r="F25" s="19" t="s">
        <v>49</v>
      </c>
      <c r="G25" s="21">
        <v>264493</v>
      </c>
      <c r="H25" s="21">
        <v>0</v>
      </c>
      <c r="I25" s="21">
        <f t="shared" si="0"/>
        <v>264493</v>
      </c>
      <c r="J25" s="22"/>
      <c r="K25" s="23"/>
      <c r="L25" s="24"/>
      <c r="M25" s="24"/>
      <c r="N25" s="22"/>
      <c r="O25" s="24"/>
      <c r="P25" s="24"/>
      <c r="Q25" s="25"/>
      <c r="R25" s="26"/>
      <c r="S25" s="26"/>
      <c r="T25" s="22"/>
      <c r="U25" s="22"/>
      <c r="V25" s="22"/>
      <c r="W25" s="27"/>
      <c r="X25" s="27"/>
      <c r="Y25" s="27"/>
      <c r="Z25" s="28"/>
      <c r="AA25" s="29" t="s">
        <v>50</v>
      </c>
      <c r="AB25" s="29" t="s">
        <v>51</v>
      </c>
      <c r="AC25" s="30"/>
      <c r="AD25" s="31"/>
      <c r="AE25" s="6"/>
      <c r="AF25" s="32"/>
      <c r="AG25" s="9"/>
      <c r="AH25" s="9"/>
      <c r="AI25" s="11"/>
      <c r="AJ25" s="9"/>
      <c r="AK25" s="9"/>
      <c r="AL25" s="9"/>
      <c r="AM25" s="9"/>
      <c r="AN25" s="9"/>
      <c r="AO25" s="32" t="s">
        <v>58</v>
      </c>
    </row>
    <row r="26" spans="1:41" ht="135">
      <c r="A26" s="14">
        <v>20</v>
      </c>
      <c r="B26" s="15" t="s">
        <v>45</v>
      </c>
      <c r="C26" s="33" t="s">
        <v>56</v>
      </c>
      <c r="D26" s="35" t="s">
        <v>77</v>
      </c>
      <c r="E26" s="34" t="s">
        <v>61</v>
      </c>
      <c r="F26" s="19" t="s">
        <v>49</v>
      </c>
      <c r="G26" s="21">
        <v>667331</v>
      </c>
      <c r="H26" s="21">
        <v>0</v>
      </c>
      <c r="I26" s="21">
        <f t="shared" si="0"/>
        <v>667331</v>
      </c>
      <c r="J26" s="22"/>
      <c r="K26" s="23"/>
      <c r="L26" s="24"/>
      <c r="M26" s="24"/>
      <c r="N26" s="22"/>
      <c r="O26" s="24"/>
      <c r="P26" s="24"/>
      <c r="Q26" s="25"/>
      <c r="R26" s="26"/>
      <c r="S26" s="26"/>
      <c r="T26" s="22"/>
      <c r="U26" s="22"/>
      <c r="V26" s="22"/>
      <c r="W26" s="27"/>
      <c r="X26" s="27"/>
      <c r="Y26" s="27"/>
      <c r="Z26" s="28"/>
      <c r="AA26" s="29" t="s">
        <v>50</v>
      </c>
      <c r="AB26" s="29" t="s">
        <v>51</v>
      </c>
      <c r="AC26" s="30"/>
      <c r="AD26" s="31"/>
      <c r="AE26" s="6"/>
      <c r="AF26" s="32"/>
      <c r="AG26" s="9"/>
      <c r="AH26" s="9"/>
      <c r="AI26" s="11"/>
      <c r="AJ26" s="9"/>
      <c r="AK26" s="9"/>
      <c r="AL26" s="9"/>
      <c r="AM26" s="9"/>
      <c r="AN26" s="9"/>
      <c r="AO26" s="32" t="s">
        <v>58</v>
      </c>
    </row>
    <row r="27" spans="1:41" ht="135">
      <c r="A27" s="14">
        <v>21</v>
      </c>
      <c r="B27" s="15" t="s">
        <v>45</v>
      </c>
      <c r="C27" s="33" t="s">
        <v>56</v>
      </c>
      <c r="D27" s="17" t="s">
        <v>78</v>
      </c>
      <c r="E27" s="34" t="s">
        <v>61</v>
      </c>
      <c r="F27" s="19" t="s">
        <v>49</v>
      </c>
      <c r="G27" s="21">
        <v>203351</v>
      </c>
      <c r="H27" s="21">
        <v>0</v>
      </c>
      <c r="I27" s="21">
        <f t="shared" si="0"/>
        <v>203351</v>
      </c>
      <c r="J27" s="22"/>
      <c r="K27" s="23"/>
      <c r="L27" s="24"/>
      <c r="M27" s="24"/>
      <c r="N27" s="22"/>
      <c r="O27" s="24"/>
      <c r="P27" s="24"/>
      <c r="Q27" s="25"/>
      <c r="R27" s="26"/>
      <c r="S27" s="26"/>
      <c r="T27" s="22"/>
      <c r="U27" s="22"/>
      <c r="V27" s="22"/>
      <c r="W27" s="27"/>
      <c r="X27" s="27"/>
      <c r="Y27" s="27"/>
      <c r="Z27" s="28"/>
      <c r="AA27" s="29" t="s">
        <v>50</v>
      </c>
      <c r="AB27" s="29" t="s">
        <v>51</v>
      </c>
      <c r="AC27" s="30"/>
      <c r="AD27" s="31"/>
      <c r="AE27" s="6"/>
      <c r="AF27" s="32"/>
      <c r="AG27" s="9"/>
      <c r="AH27" s="9"/>
      <c r="AI27" s="11"/>
      <c r="AJ27" s="9"/>
      <c r="AK27" s="9"/>
      <c r="AL27" s="9"/>
      <c r="AM27" s="9"/>
      <c r="AN27" s="9"/>
      <c r="AO27" s="32" t="s">
        <v>58</v>
      </c>
    </row>
    <row r="28" spans="1:41" ht="135">
      <c r="A28" s="14">
        <v>22</v>
      </c>
      <c r="B28" s="15" t="s">
        <v>45</v>
      </c>
      <c r="C28" s="33" t="s">
        <v>56</v>
      </c>
      <c r="D28" s="17" t="s">
        <v>79</v>
      </c>
      <c r="E28" s="34" t="s">
        <v>61</v>
      </c>
      <c r="F28" s="19" t="s">
        <v>49</v>
      </c>
      <c r="G28" s="21">
        <v>154488</v>
      </c>
      <c r="H28" s="21">
        <v>0</v>
      </c>
      <c r="I28" s="21">
        <f t="shared" si="0"/>
        <v>154488</v>
      </c>
      <c r="J28" s="22"/>
      <c r="K28" s="23"/>
      <c r="L28" s="24"/>
      <c r="M28" s="24"/>
      <c r="N28" s="22"/>
      <c r="O28" s="24"/>
      <c r="P28" s="24"/>
      <c r="Q28" s="25"/>
      <c r="R28" s="26"/>
      <c r="S28" s="26"/>
      <c r="T28" s="22"/>
      <c r="U28" s="22"/>
      <c r="V28" s="22"/>
      <c r="W28" s="27"/>
      <c r="X28" s="27"/>
      <c r="Y28" s="27"/>
      <c r="Z28" s="28"/>
      <c r="AA28" s="29" t="s">
        <v>50</v>
      </c>
      <c r="AB28" s="29" t="s">
        <v>51</v>
      </c>
      <c r="AC28" s="30"/>
      <c r="AD28" s="31"/>
      <c r="AE28" s="6"/>
      <c r="AF28" s="32"/>
      <c r="AG28" s="9"/>
      <c r="AH28" s="9"/>
      <c r="AI28" s="11"/>
      <c r="AJ28" s="9"/>
      <c r="AK28" s="9"/>
      <c r="AL28" s="9"/>
      <c r="AM28" s="9"/>
      <c r="AN28" s="9"/>
      <c r="AO28" s="32" t="s">
        <v>58</v>
      </c>
    </row>
    <row r="29" spans="1:41" ht="135">
      <c r="A29" s="14">
        <v>23</v>
      </c>
      <c r="B29" s="15" t="s">
        <v>45</v>
      </c>
      <c r="C29" s="33" t="s">
        <v>56</v>
      </c>
      <c r="D29" s="35" t="s">
        <v>80</v>
      </c>
      <c r="E29" s="34" t="s">
        <v>61</v>
      </c>
      <c r="F29" s="19" t="s">
        <v>49</v>
      </c>
      <c r="G29" s="21">
        <v>367946</v>
      </c>
      <c r="H29" s="21">
        <v>0</v>
      </c>
      <c r="I29" s="21">
        <f t="shared" si="0"/>
        <v>367946</v>
      </c>
      <c r="J29" s="22"/>
      <c r="K29" s="23"/>
      <c r="L29" s="24"/>
      <c r="M29" s="24"/>
      <c r="N29" s="22"/>
      <c r="O29" s="24"/>
      <c r="P29" s="24"/>
      <c r="Q29" s="25"/>
      <c r="R29" s="26"/>
      <c r="S29" s="26"/>
      <c r="T29" s="22"/>
      <c r="U29" s="22"/>
      <c r="V29" s="22"/>
      <c r="W29" s="27"/>
      <c r="X29" s="27"/>
      <c r="Y29" s="27"/>
      <c r="Z29" s="28"/>
      <c r="AA29" s="29" t="s">
        <v>50</v>
      </c>
      <c r="AB29" s="29" t="s">
        <v>51</v>
      </c>
      <c r="AC29" s="30"/>
      <c r="AD29" s="31"/>
      <c r="AE29" s="6"/>
      <c r="AF29" s="32"/>
      <c r="AG29" s="9"/>
      <c r="AH29" s="9"/>
      <c r="AI29" s="11"/>
      <c r="AJ29" s="9"/>
      <c r="AK29" s="9"/>
      <c r="AL29" s="9"/>
      <c r="AM29" s="9"/>
      <c r="AN29" s="9"/>
      <c r="AO29" s="32" t="s">
        <v>58</v>
      </c>
    </row>
    <row r="30" spans="1:41" ht="135">
      <c r="A30" s="14">
        <v>24</v>
      </c>
      <c r="B30" s="15" t="s">
        <v>45</v>
      </c>
      <c r="C30" s="33" t="s">
        <v>56</v>
      </c>
      <c r="D30" s="35" t="s">
        <v>81</v>
      </c>
      <c r="E30" s="34" t="s">
        <v>61</v>
      </c>
      <c r="F30" s="19" t="s">
        <v>49</v>
      </c>
      <c r="G30" s="21">
        <v>232353</v>
      </c>
      <c r="H30" s="21">
        <v>0</v>
      </c>
      <c r="I30" s="21">
        <f t="shared" si="0"/>
        <v>232353</v>
      </c>
      <c r="J30" s="22"/>
      <c r="K30" s="23"/>
      <c r="L30" s="24"/>
      <c r="M30" s="24"/>
      <c r="N30" s="22"/>
      <c r="O30" s="24"/>
      <c r="P30" s="24"/>
      <c r="Q30" s="25"/>
      <c r="R30" s="26"/>
      <c r="S30" s="26"/>
      <c r="T30" s="22"/>
      <c r="U30" s="22"/>
      <c r="V30" s="22"/>
      <c r="W30" s="27"/>
      <c r="X30" s="27"/>
      <c r="Y30" s="27"/>
      <c r="Z30" s="28"/>
      <c r="AA30" s="29" t="s">
        <v>50</v>
      </c>
      <c r="AB30" s="29" t="s">
        <v>51</v>
      </c>
      <c r="AC30" s="30"/>
      <c r="AD30" s="31"/>
      <c r="AE30" s="6"/>
      <c r="AF30" s="32"/>
      <c r="AG30" s="9"/>
      <c r="AH30" s="9"/>
      <c r="AI30" s="11"/>
      <c r="AJ30" s="9"/>
      <c r="AK30" s="9"/>
      <c r="AL30" s="9"/>
      <c r="AM30" s="9"/>
      <c r="AN30" s="9"/>
      <c r="AO30" s="32" t="s">
        <v>58</v>
      </c>
    </row>
    <row r="31" spans="1:41" ht="135">
      <c r="A31" s="14">
        <v>25</v>
      </c>
      <c r="B31" s="15" t="s">
        <v>45</v>
      </c>
      <c r="C31" s="33" t="s">
        <v>56</v>
      </c>
      <c r="D31" s="35" t="s">
        <v>82</v>
      </c>
      <c r="E31" s="34" t="s">
        <v>61</v>
      </c>
      <c r="F31" s="19" t="s">
        <v>49</v>
      </c>
      <c r="G31" s="21">
        <v>156695</v>
      </c>
      <c r="H31" s="21">
        <v>0</v>
      </c>
      <c r="I31" s="21">
        <f t="shared" si="0"/>
        <v>156695</v>
      </c>
      <c r="J31" s="22"/>
      <c r="K31" s="23"/>
      <c r="L31" s="24"/>
      <c r="M31" s="24"/>
      <c r="N31" s="22"/>
      <c r="O31" s="24"/>
      <c r="P31" s="24"/>
      <c r="Q31" s="25"/>
      <c r="R31" s="26"/>
      <c r="S31" s="26"/>
      <c r="T31" s="22"/>
      <c r="U31" s="22"/>
      <c r="V31" s="22"/>
      <c r="W31" s="27"/>
      <c r="X31" s="27"/>
      <c r="Y31" s="27"/>
      <c r="Z31" s="28"/>
      <c r="AA31" s="29" t="s">
        <v>50</v>
      </c>
      <c r="AB31" s="29" t="s">
        <v>51</v>
      </c>
      <c r="AC31" s="30"/>
      <c r="AD31" s="31"/>
      <c r="AE31" s="6"/>
      <c r="AF31" s="32"/>
      <c r="AG31" s="9"/>
      <c r="AH31" s="9"/>
      <c r="AI31" s="11"/>
      <c r="AJ31" s="9"/>
      <c r="AK31" s="9"/>
      <c r="AL31" s="9"/>
      <c r="AM31" s="9"/>
      <c r="AN31" s="9"/>
      <c r="AO31" s="32" t="s">
        <v>58</v>
      </c>
    </row>
    <row r="32" spans="1:41" ht="135">
      <c r="A32" s="14">
        <v>26</v>
      </c>
      <c r="B32" s="15" t="s">
        <v>45</v>
      </c>
      <c r="C32" s="33" t="s">
        <v>56</v>
      </c>
      <c r="D32" s="35" t="s">
        <v>83</v>
      </c>
      <c r="E32" s="34" t="s">
        <v>61</v>
      </c>
      <c r="F32" s="19" t="s">
        <v>49</v>
      </c>
      <c r="G32" s="21">
        <v>507623</v>
      </c>
      <c r="H32" s="21">
        <v>0</v>
      </c>
      <c r="I32" s="21">
        <f t="shared" si="0"/>
        <v>507623</v>
      </c>
      <c r="J32" s="22"/>
      <c r="K32" s="23"/>
      <c r="L32" s="24"/>
      <c r="M32" s="24"/>
      <c r="N32" s="22"/>
      <c r="O32" s="24"/>
      <c r="P32" s="24"/>
      <c r="Q32" s="25"/>
      <c r="R32" s="26"/>
      <c r="S32" s="26"/>
      <c r="T32" s="22"/>
      <c r="U32" s="22"/>
      <c r="V32" s="22"/>
      <c r="W32" s="27"/>
      <c r="X32" s="27"/>
      <c r="Y32" s="27"/>
      <c r="Z32" s="28"/>
      <c r="AA32" s="29" t="s">
        <v>50</v>
      </c>
      <c r="AB32" s="29" t="s">
        <v>51</v>
      </c>
      <c r="AC32" s="30"/>
      <c r="AD32" s="31"/>
      <c r="AE32" s="6"/>
      <c r="AF32" s="32"/>
      <c r="AG32" s="9"/>
      <c r="AH32" s="9"/>
      <c r="AI32" s="11"/>
      <c r="AJ32" s="9"/>
      <c r="AK32" s="9"/>
      <c r="AL32" s="9"/>
      <c r="AM32" s="9"/>
      <c r="AN32" s="9"/>
      <c r="AO32" s="32" t="s">
        <v>58</v>
      </c>
    </row>
    <row r="33" spans="1:41" ht="135">
      <c r="A33" s="14">
        <v>27</v>
      </c>
      <c r="B33" s="15" t="s">
        <v>45</v>
      </c>
      <c r="C33" s="33" t="s">
        <v>84</v>
      </c>
      <c r="D33" s="35" t="s">
        <v>85</v>
      </c>
      <c r="E33" s="34" t="s">
        <v>61</v>
      </c>
      <c r="F33" s="19" t="s">
        <v>49</v>
      </c>
      <c r="G33" s="21">
        <v>125783</v>
      </c>
      <c r="H33" s="21">
        <v>0</v>
      </c>
      <c r="I33" s="21">
        <f t="shared" si="0"/>
        <v>125783</v>
      </c>
      <c r="J33" s="22"/>
      <c r="K33" s="23"/>
      <c r="L33" s="24"/>
      <c r="M33" s="24"/>
      <c r="N33" s="22"/>
      <c r="O33" s="24"/>
      <c r="P33" s="24"/>
      <c r="Q33" s="25"/>
      <c r="R33" s="26"/>
      <c r="S33" s="26"/>
      <c r="T33" s="22"/>
      <c r="U33" s="22"/>
      <c r="V33" s="22"/>
      <c r="W33" s="27"/>
      <c r="X33" s="27"/>
      <c r="Y33" s="27"/>
      <c r="Z33" s="28"/>
      <c r="AA33" s="29" t="s">
        <v>50</v>
      </c>
      <c r="AB33" s="29" t="s">
        <v>51</v>
      </c>
      <c r="AC33" s="30"/>
      <c r="AD33" s="31"/>
      <c r="AE33" s="6"/>
      <c r="AF33" s="6"/>
      <c r="AG33" s="9"/>
      <c r="AH33" s="9"/>
      <c r="AI33" s="11"/>
      <c r="AJ33" s="9"/>
      <c r="AK33" s="9"/>
      <c r="AL33" s="9"/>
      <c r="AM33" s="9"/>
      <c r="AN33" s="9"/>
      <c r="AO33" s="6" t="s">
        <v>86</v>
      </c>
    </row>
    <row r="34" spans="1:41" s="57" customFormat="1" ht="105" customHeight="1">
      <c r="A34" s="14">
        <v>28</v>
      </c>
      <c r="B34" s="36" t="s">
        <v>45</v>
      </c>
      <c r="C34" s="37" t="s">
        <v>56</v>
      </c>
      <c r="D34" s="38" t="s">
        <v>87</v>
      </c>
      <c r="E34" s="39" t="s">
        <v>61</v>
      </c>
      <c r="F34" s="40" t="s">
        <v>49</v>
      </c>
      <c r="G34" s="41">
        <v>221526</v>
      </c>
      <c r="H34" s="41">
        <v>0</v>
      </c>
      <c r="I34" s="41">
        <v>221526</v>
      </c>
      <c r="J34" s="42"/>
      <c r="K34" s="43"/>
      <c r="L34" s="44"/>
      <c r="M34" s="44"/>
      <c r="N34" s="42"/>
      <c r="O34" s="44"/>
      <c r="P34" s="44"/>
      <c r="Q34" s="45"/>
      <c r="R34" s="46"/>
      <c r="S34" s="46"/>
      <c r="T34" s="42"/>
      <c r="U34" s="42"/>
      <c r="V34" s="42"/>
      <c r="W34" s="47"/>
      <c r="X34" s="47"/>
      <c r="Y34" s="47"/>
      <c r="Z34" s="48"/>
      <c r="AA34" s="49"/>
      <c r="AB34" s="49"/>
      <c r="AC34" s="50"/>
      <c r="AD34" s="51"/>
      <c r="AE34" s="52"/>
      <c r="AF34" s="52"/>
      <c r="AG34" s="53" t="s">
        <v>88</v>
      </c>
      <c r="AH34" s="53" t="s">
        <v>51</v>
      </c>
      <c r="AI34" s="54">
        <v>221526</v>
      </c>
      <c r="AJ34" s="55"/>
      <c r="AK34" s="55"/>
      <c r="AL34" s="55"/>
      <c r="AM34" s="56"/>
      <c r="AN34" s="56"/>
      <c r="AO34" s="52"/>
    </row>
    <row r="35" spans="1:41" s="57" customFormat="1" ht="107.25" customHeight="1">
      <c r="A35" s="14">
        <v>29</v>
      </c>
      <c r="B35" s="36" t="s">
        <v>45</v>
      </c>
      <c r="C35" s="37" t="s">
        <v>56</v>
      </c>
      <c r="D35" s="38" t="s">
        <v>89</v>
      </c>
      <c r="E35" s="39" t="s">
        <v>61</v>
      </c>
      <c r="F35" s="40" t="s">
        <v>49</v>
      </c>
      <c r="G35" s="41">
        <v>364180</v>
      </c>
      <c r="H35" s="41">
        <v>0</v>
      </c>
      <c r="I35" s="41">
        <v>364180</v>
      </c>
      <c r="J35" s="42"/>
      <c r="K35" s="43"/>
      <c r="L35" s="44"/>
      <c r="M35" s="44"/>
      <c r="N35" s="42"/>
      <c r="O35" s="44"/>
      <c r="P35" s="44"/>
      <c r="Q35" s="45"/>
      <c r="R35" s="46"/>
      <c r="S35" s="46"/>
      <c r="T35" s="42"/>
      <c r="U35" s="42"/>
      <c r="V35" s="42"/>
      <c r="W35" s="47"/>
      <c r="X35" s="47"/>
      <c r="Y35" s="47"/>
      <c r="Z35" s="48"/>
      <c r="AA35" s="49"/>
      <c r="AB35" s="49"/>
      <c r="AC35" s="50"/>
      <c r="AD35" s="51"/>
      <c r="AE35" s="52"/>
      <c r="AF35" s="52"/>
      <c r="AG35" s="53" t="s">
        <v>88</v>
      </c>
      <c r="AH35" s="53" t="s">
        <v>51</v>
      </c>
      <c r="AI35" s="54">
        <v>364180</v>
      </c>
      <c r="AJ35" s="55"/>
      <c r="AK35" s="55"/>
      <c r="AL35" s="55"/>
      <c r="AM35" s="56"/>
      <c r="AN35" s="56"/>
      <c r="AO35" s="52"/>
    </row>
    <row r="36" spans="1:41" s="57" customFormat="1" ht="105">
      <c r="A36" s="14">
        <v>30</v>
      </c>
      <c r="B36" s="36" t="s">
        <v>45</v>
      </c>
      <c r="C36" s="58" t="s">
        <v>46</v>
      </c>
      <c r="D36" s="38" t="s">
        <v>90</v>
      </c>
      <c r="E36" s="59" t="s">
        <v>91</v>
      </c>
      <c r="F36" s="40" t="s">
        <v>49</v>
      </c>
      <c r="G36" s="41">
        <v>120000</v>
      </c>
      <c r="H36" s="41">
        <v>0</v>
      </c>
      <c r="I36" s="41">
        <v>120000</v>
      </c>
      <c r="J36" s="42"/>
      <c r="K36" s="43"/>
      <c r="L36" s="44"/>
      <c r="M36" s="44"/>
      <c r="N36" s="42"/>
      <c r="O36" s="44"/>
      <c r="P36" s="44"/>
      <c r="Q36" s="45"/>
      <c r="R36" s="46"/>
      <c r="S36" s="46"/>
      <c r="T36" s="42"/>
      <c r="U36" s="42"/>
      <c r="V36" s="42"/>
      <c r="W36" s="47"/>
      <c r="X36" s="47"/>
      <c r="Y36" s="47"/>
      <c r="Z36" s="48"/>
      <c r="AA36" s="49"/>
      <c r="AB36" s="49"/>
      <c r="AC36" s="50"/>
      <c r="AD36" s="51"/>
      <c r="AE36" s="52"/>
      <c r="AF36" s="52"/>
      <c r="AG36" s="53" t="s">
        <v>88</v>
      </c>
      <c r="AH36" s="53" t="s">
        <v>51</v>
      </c>
      <c r="AI36" s="54">
        <v>120000</v>
      </c>
      <c r="AJ36" s="55"/>
      <c r="AK36" s="55"/>
      <c r="AL36" s="55"/>
      <c r="AM36" s="56"/>
      <c r="AN36" s="56"/>
      <c r="AO36" s="52"/>
    </row>
    <row r="37" spans="1:41" s="57" customFormat="1" ht="105">
      <c r="A37" s="14">
        <v>31</v>
      </c>
      <c r="B37" s="36" t="s">
        <v>45</v>
      </c>
      <c r="C37" s="58" t="s">
        <v>46</v>
      </c>
      <c r="D37" s="38" t="s">
        <v>92</v>
      </c>
      <c r="E37" s="59" t="s">
        <v>91</v>
      </c>
      <c r="F37" s="40" t="s">
        <v>49</v>
      </c>
      <c r="G37" s="41">
        <v>120000</v>
      </c>
      <c r="H37" s="41">
        <v>0</v>
      </c>
      <c r="I37" s="41">
        <v>120000</v>
      </c>
      <c r="J37" s="42"/>
      <c r="K37" s="43"/>
      <c r="L37" s="44"/>
      <c r="M37" s="44"/>
      <c r="N37" s="42"/>
      <c r="O37" s="44"/>
      <c r="P37" s="44"/>
      <c r="Q37" s="45"/>
      <c r="R37" s="46"/>
      <c r="S37" s="46"/>
      <c r="T37" s="42"/>
      <c r="U37" s="42"/>
      <c r="V37" s="42"/>
      <c r="W37" s="47"/>
      <c r="X37" s="47"/>
      <c r="Y37" s="47"/>
      <c r="Z37" s="48"/>
      <c r="AA37" s="49"/>
      <c r="AB37" s="49"/>
      <c r="AC37" s="50"/>
      <c r="AD37" s="51"/>
      <c r="AE37" s="52"/>
      <c r="AF37" s="52"/>
      <c r="AG37" s="53" t="s">
        <v>88</v>
      </c>
      <c r="AH37" s="53" t="s">
        <v>51</v>
      </c>
      <c r="AI37" s="54">
        <v>120000</v>
      </c>
      <c r="AJ37" s="55"/>
      <c r="AK37" s="55"/>
      <c r="AL37" s="55"/>
      <c r="AM37" s="56"/>
      <c r="AN37" s="56"/>
      <c r="AO37" s="52"/>
    </row>
    <row r="38" spans="1:41" s="57" customFormat="1" ht="105">
      <c r="A38" s="14">
        <v>32</v>
      </c>
      <c r="B38" s="36" t="s">
        <v>45</v>
      </c>
      <c r="C38" s="58" t="s">
        <v>46</v>
      </c>
      <c r="D38" s="38" t="s">
        <v>93</v>
      </c>
      <c r="E38" s="59" t="s">
        <v>91</v>
      </c>
      <c r="F38" s="40" t="s">
        <v>49</v>
      </c>
      <c r="G38" s="41">
        <v>70000</v>
      </c>
      <c r="H38" s="41">
        <v>0</v>
      </c>
      <c r="I38" s="41">
        <v>70000</v>
      </c>
      <c r="J38" s="42"/>
      <c r="K38" s="43"/>
      <c r="L38" s="44"/>
      <c r="M38" s="44"/>
      <c r="N38" s="42"/>
      <c r="O38" s="44"/>
      <c r="P38" s="44"/>
      <c r="Q38" s="45"/>
      <c r="R38" s="46"/>
      <c r="S38" s="46"/>
      <c r="T38" s="42"/>
      <c r="U38" s="42"/>
      <c r="V38" s="42"/>
      <c r="W38" s="47"/>
      <c r="X38" s="47"/>
      <c r="Y38" s="47"/>
      <c r="Z38" s="48"/>
      <c r="AA38" s="49"/>
      <c r="AB38" s="49"/>
      <c r="AC38" s="50"/>
      <c r="AD38" s="51"/>
      <c r="AE38" s="52"/>
      <c r="AF38" s="52"/>
      <c r="AG38" s="53" t="s">
        <v>88</v>
      </c>
      <c r="AH38" s="53" t="s">
        <v>51</v>
      </c>
      <c r="AI38" s="54">
        <v>70000</v>
      </c>
      <c r="AJ38" s="55"/>
      <c r="AK38" s="55"/>
      <c r="AL38" s="55"/>
      <c r="AM38" s="56"/>
      <c r="AN38" s="56"/>
      <c r="AO38" s="52"/>
    </row>
    <row r="39" spans="1:41" s="57" customFormat="1" ht="116.25" customHeight="1">
      <c r="A39" s="14">
        <v>33</v>
      </c>
      <c r="B39" s="36" t="s">
        <v>45</v>
      </c>
      <c r="C39" s="58" t="s">
        <v>46</v>
      </c>
      <c r="D39" s="38" t="s">
        <v>94</v>
      </c>
      <c r="E39" s="59" t="s">
        <v>91</v>
      </c>
      <c r="F39" s="40" t="s">
        <v>49</v>
      </c>
      <c r="G39" s="41">
        <v>70000</v>
      </c>
      <c r="H39" s="41">
        <v>0</v>
      </c>
      <c r="I39" s="41">
        <v>70000</v>
      </c>
      <c r="J39" s="42"/>
      <c r="K39" s="43"/>
      <c r="L39" s="44"/>
      <c r="M39" s="44"/>
      <c r="N39" s="42"/>
      <c r="O39" s="44"/>
      <c r="P39" s="44"/>
      <c r="Q39" s="45"/>
      <c r="R39" s="46"/>
      <c r="S39" s="46"/>
      <c r="T39" s="42"/>
      <c r="U39" s="42"/>
      <c r="V39" s="42"/>
      <c r="W39" s="47"/>
      <c r="X39" s="47"/>
      <c r="Y39" s="47"/>
      <c r="Z39" s="48"/>
      <c r="AA39" s="49"/>
      <c r="AB39" s="49"/>
      <c r="AC39" s="50"/>
      <c r="AD39" s="51"/>
      <c r="AE39" s="52"/>
      <c r="AF39" s="52"/>
      <c r="AG39" s="53" t="s">
        <v>88</v>
      </c>
      <c r="AH39" s="53" t="s">
        <v>51</v>
      </c>
      <c r="AI39" s="54">
        <v>70000</v>
      </c>
      <c r="AJ39" s="55"/>
      <c r="AK39" s="55"/>
      <c r="AL39" s="55"/>
      <c r="AM39" s="56"/>
      <c r="AN39" s="56"/>
      <c r="AO39" s="52"/>
    </row>
    <row r="40" spans="1:41" ht="19.5">
      <c r="A40" s="723" t="s">
        <v>18</v>
      </c>
      <c r="B40" s="723"/>
      <c r="C40" s="723"/>
      <c r="D40" s="723"/>
      <c r="E40" s="723"/>
      <c r="F40" s="723"/>
      <c r="G40" s="22"/>
      <c r="H40" s="22"/>
      <c r="I40" s="22"/>
      <c r="J40" s="22"/>
      <c r="K40" s="23"/>
      <c r="L40" s="24"/>
      <c r="M40" s="24"/>
      <c r="N40" s="22"/>
      <c r="O40" s="24"/>
      <c r="P40" s="24"/>
      <c r="Q40" s="25"/>
      <c r="R40" s="26"/>
      <c r="S40" s="26"/>
      <c r="T40" s="22"/>
      <c r="U40" s="22"/>
      <c r="V40" s="22"/>
      <c r="W40" s="27"/>
      <c r="X40" s="27"/>
      <c r="Y40" s="27"/>
      <c r="Z40" s="28"/>
      <c r="AA40" s="28"/>
      <c r="AB40" s="28"/>
      <c r="AC40" s="28"/>
      <c r="AD40" s="30"/>
      <c r="AE40" s="30"/>
      <c r="AF40" s="30"/>
      <c r="AG40" s="33"/>
      <c r="AH40" s="15"/>
      <c r="AI40" s="60"/>
      <c r="AJ40" s="61"/>
      <c r="AK40" s="61"/>
      <c r="AL40" s="61"/>
      <c r="AM40" s="9"/>
      <c r="AN40" s="9"/>
      <c r="AO40" s="9"/>
    </row>
    <row r="41" spans="1:41" ht="28.5" customHeight="1">
      <c r="A41" s="724" t="s">
        <v>95</v>
      </c>
      <c r="B41" s="725"/>
      <c r="C41" s="725"/>
      <c r="D41" s="725"/>
      <c r="E41" s="725"/>
      <c r="F41" s="726"/>
      <c r="G41" s="62">
        <f t="shared" ref="G41:AF41" si="1">SUM(G7:G40)</f>
        <v>14735829</v>
      </c>
      <c r="H41" s="62">
        <f t="shared" si="1"/>
        <v>0</v>
      </c>
      <c r="I41" s="62">
        <f t="shared" si="1"/>
        <v>14735829</v>
      </c>
      <c r="J41" s="62">
        <f t="shared" si="1"/>
        <v>0</v>
      </c>
      <c r="K41" s="62">
        <f t="shared" si="1"/>
        <v>0</v>
      </c>
      <c r="L41" s="62">
        <f t="shared" si="1"/>
        <v>0</v>
      </c>
      <c r="M41" s="62">
        <f t="shared" si="1"/>
        <v>0</v>
      </c>
      <c r="N41" s="62">
        <f t="shared" si="1"/>
        <v>0</v>
      </c>
      <c r="O41" s="62">
        <f t="shared" si="1"/>
        <v>0</v>
      </c>
      <c r="P41" s="62">
        <f t="shared" si="1"/>
        <v>0</v>
      </c>
      <c r="Q41" s="62">
        <f t="shared" si="1"/>
        <v>0</v>
      </c>
      <c r="R41" s="62">
        <f t="shared" si="1"/>
        <v>0</v>
      </c>
      <c r="S41" s="62">
        <f t="shared" si="1"/>
        <v>0</v>
      </c>
      <c r="T41" s="62">
        <f t="shared" si="1"/>
        <v>0</v>
      </c>
      <c r="U41" s="62">
        <f t="shared" si="1"/>
        <v>0</v>
      </c>
      <c r="V41" s="62">
        <f t="shared" si="1"/>
        <v>0</v>
      </c>
      <c r="W41" s="62">
        <f t="shared" si="1"/>
        <v>0</v>
      </c>
      <c r="X41" s="62">
        <f t="shared" si="1"/>
        <v>0</v>
      </c>
      <c r="Y41" s="62">
        <f t="shared" si="1"/>
        <v>0</v>
      </c>
      <c r="Z41" s="62">
        <f t="shared" si="1"/>
        <v>0</v>
      </c>
      <c r="AA41" s="62">
        <f t="shared" si="1"/>
        <v>0</v>
      </c>
      <c r="AB41" s="62">
        <f t="shared" si="1"/>
        <v>0</v>
      </c>
      <c r="AC41" s="62">
        <f t="shared" si="1"/>
        <v>0</v>
      </c>
      <c r="AD41" s="62">
        <f t="shared" si="1"/>
        <v>0</v>
      </c>
      <c r="AE41" s="62">
        <f t="shared" si="1"/>
        <v>0</v>
      </c>
      <c r="AF41" s="62">
        <f t="shared" si="1"/>
        <v>0</v>
      </c>
      <c r="AG41" s="62">
        <f>SUM(AG8:AG40)</f>
        <v>0</v>
      </c>
      <c r="AH41" s="62">
        <f>SUM(AH8:AH40)</f>
        <v>0</v>
      </c>
      <c r="AI41" s="13">
        <f>SUM(AI7:AI40)</f>
        <v>965706</v>
      </c>
      <c r="AJ41" s="62"/>
      <c r="AK41" s="62"/>
      <c r="AL41" s="62"/>
      <c r="AM41" s="12"/>
      <c r="AN41" s="12"/>
      <c r="AO41" s="12"/>
    </row>
    <row r="42" spans="1:41" ht="135">
      <c r="A42" s="14">
        <v>1</v>
      </c>
      <c r="B42" s="15" t="s">
        <v>45</v>
      </c>
      <c r="C42" s="33" t="s">
        <v>56</v>
      </c>
      <c r="D42" s="56" t="s">
        <v>96</v>
      </c>
      <c r="E42" s="63" t="s">
        <v>58</v>
      </c>
      <c r="F42" s="19" t="s">
        <v>49</v>
      </c>
      <c r="G42" s="21">
        <v>1435525</v>
      </c>
      <c r="H42" s="21">
        <v>0</v>
      </c>
      <c r="I42" s="21">
        <f>G42+H42</f>
        <v>1435525</v>
      </c>
      <c r="J42" s="22"/>
      <c r="K42" s="23"/>
      <c r="L42" s="24"/>
      <c r="M42" s="24"/>
      <c r="N42" s="22"/>
      <c r="O42" s="24"/>
      <c r="P42" s="24"/>
      <c r="Q42" s="25"/>
      <c r="R42" s="26"/>
      <c r="S42" s="26"/>
      <c r="T42" s="22"/>
      <c r="U42" s="22"/>
      <c r="V42" s="22"/>
      <c r="W42" s="27"/>
      <c r="X42" s="27"/>
      <c r="Y42" s="27"/>
      <c r="Z42" s="28"/>
      <c r="AA42" s="17"/>
      <c r="AB42" s="17"/>
      <c r="AC42" s="17"/>
      <c r="AD42" s="17" t="s">
        <v>97</v>
      </c>
      <c r="AE42" s="17" t="s">
        <v>50</v>
      </c>
      <c r="AF42" s="17"/>
      <c r="AG42" s="17"/>
      <c r="AH42" s="17"/>
      <c r="AI42" s="30"/>
      <c r="AJ42" s="30"/>
      <c r="AK42" s="30"/>
      <c r="AL42" s="30"/>
      <c r="AM42" s="31"/>
      <c r="AN42" s="6"/>
      <c r="AO42" s="18" t="s">
        <v>98</v>
      </c>
    </row>
    <row r="43" spans="1:41" ht="135">
      <c r="A43" s="14">
        <v>2</v>
      </c>
      <c r="B43" s="15" t="s">
        <v>45</v>
      </c>
      <c r="C43" s="33" t="s">
        <v>56</v>
      </c>
      <c r="D43" s="56" t="s">
        <v>99</v>
      </c>
      <c r="E43" s="18" t="s">
        <v>58</v>
      </c>
      <c r="F43" s="19" t="s">
        <v>49</v>
      </c>
      <c r="G43" s="21">
        <v>525555</v>
      </c>
      <c r="H43" s="21">
        <v>0</v>
      </c>
      <c r="I43" s="21">
        <f>G43+H43</f>
        <v>525555</v>
      </c>
      <c r="J43" s="22"/>
      <c r="K43" s="23"/>
      <c r="L43" s="24"/>
      <c r="M43" s="24"/>
      <c r="N43" s="22"/>
      <c r="O43" s="24"/>
      <c r="P43" s="24"/>
      <c r="Q43" s="25"/>
      <c r="R43" s="26"/>
      <c r="S43" s="26"/>
      <c r="T43" s="22"/>
      <c r="U43" s="22"/>
      <c r="V43" s="22"/>
      <c r="W43" s="27"/>
      <c r="X43" s="27"/>
      <c r="Y43" s="27"/>
      <c r="Z43" s="28"/>
      <c r="AA43" s="17"/>
      <c r="AB43" s="17"/>
      <c r="AC43" s="17"/>
      <c r="AD43" s="17" t="s">
        <v>97</v>
      </c>
      <c r="AE43" s="17" t="s">
        <v>50</v>
      </c>
      <c r="AF43" s="17"/>
      <c r="AG43" s="17"/>
      <c r="AH43" s="17"/>
      <c r="AI43" s="30"/>
      <c r="AJ43" s="30"/>
      <c r="AK43" s="30"/>
      <c r="AL43" s="30"/>
      <c r="AM43" s="31"/>
      <c r="AN43" s="6"/>
      <c r="AO43" s="18" t="s">
        <v>98</v>
      </c>
    </row>
    <row r="44" spans="1:41" ht="135">
      <c r="A44" s="64">
        <v>3</v>
      </c>
      <c r="B44" s="15" t="s">
        <v>45</v>
      </c>
      <c r="C44" s="33" t="s">
        <v>56</v>
      </c>
      <c r="D44" s="9" t="s">
        <v>100</v>
      </c>
      <c r="E44" s="34" t="s">
        <v>61</v>
      </c>
      <c r="F44" s="19" t="s">
        <v>49</v>
      </c>
      <c r="G44" s="21">
        <v>840455</v>
      </c>
      <c r="H44" s="21">
        <v>0</v>
      </c>
      <c r="I44" s="21">
        <v>840455</v>
      </c>
      <c r="J44" s="9"/>
      <c r="K44" s="9"/>
      <c r="L44" s="9"/>
      <c r="M44" s="9"/>
      <c r="N44" s="9"/>
      <c r="O44" s="9"/>
      <c r="P44" s="9"/>
      <c r="Q44" s="9"/>
      <c r="R44" s="9"/>
      <c r="S44" s="9"/>
      <c r="T44" s="9"/>
      <c r="U44" s="9"/>
      <c r="V44" s="9"/>
      <c r="W44" s="9"/>
      <c r="X44" s="9"/>
      <c r="Y44" s="9"/>
      <c r="Z44" s="9"/>
      <c r="AA44" s="9"/>
      <c r="AB44" s="9"/>
      <c r="AC44" s="9"/>
      <c r="AD44" s="9" t="s">
        <v>50</v>
      </c>
      <c r="AE44" s="9" t="s">
        <v>51</v>
      </c>
      <c r="AF44" s="9"/>
      <c r="AG44" s="9"/>
      <c r="AH44" s="9"/>
      <c r="AI44" s="11"/>
      <c r="AJ44" s="9"/>
      <c r="AK44" s="9"/>
      <c r="AL44" s="9"/>
      <c r="AM44" s="9"/>
      <c r="AN44" s="9"/>
      <c r="AO44" s="9"/>
    </row>
    <row r="45" spans="1:41" ht="135">
      <c r="A45" s="64">
        <v>4</v>
      </c>
      <c r="B45" s="15" t="s">
        <v>45</v>
      </c>
      <c r="C45" s="33" t="s">
        <v>56</v>
      </c>
      <c r="D45" s="9" t="s">
        <v>101</v>
      </c>
      <c r="E45" s="34" t="s">
        <v>61</v>
      </c>
      <c r="F45" s="19" t="s">
        <v>49</v>
      </c>
      <c r="G45" s="21">
        <v>300000</v>
      </c>
      <c r="H45" s="21">
        <v>0</v>
      </c>
      <c r="I45" s="21">
        <v>300000</v>
      </c>
      <c r="J45" s="9"/>
      <c r="K45" s="9"/>
      <c r="L45" s="9"/>
      <c r="M45" s="9"/>
      <c r="N45" s="9"/>
      <c r="O45" s="9"/>
      <c r="P45" s="9"/>
      <c r="Q45" s="9"/>
      <c r="R45" s="9"/>
      <c r="S45" s="9"/>
      <c r="T45" s="9"/>
      <c r="U45" s="9"/>
      <c r="V45" s="9"/>
      <c r="W45" s="9"/>
      <c r="X45" s="9"/>
      <c r="Y45" s="9"/>
      <c r="Z45" s="9"/>
      <c r="AA45" s="9"/>
      <c r="AB45" s="9"/>
      <c r="AC45" s="9"/>
      <c r="AD45" s="9" t="s">
        <v>50</v>
      </c>
      <c r="AE45" s="9" t="s">
        <v>51</v>
      </c>
      <c r="AF45" s="9"/>
      <c r="AG45" s="9"/>
      <c r="AH45" s="9"/>
      <c r="AI45" s="11"/>
      <c r="AJ45" s="9"/>
      <c r="AK45" s="9"/>
      <c r="AL45" s="9"/>
      <c r="AM45" s="9"/>
      <c r="AN45" s="9"/>
      <c r="AO45" s="9"/>
    </row>
    <row r="46" spans="1:41" ht="135">
      <c r="A46" s="64">
        <v>5</v>
      </c>
      <c r="B46" s="15" t="s">
        <v>45</v>
      </c>
      <c r="C46" s="33" t="s">
        <v>56</v>
      </c>
      <c r="D46" s="9" t="s">
        <v>102</v>
      </c>
      <c r="E46" s="34" t="s">
        <v>61</v>
      </c>
      <c r="F46" s="19" t="s">
        <v>49</v>
      </c>
      <c r="G46" s="21">
        <v>500000</v>
      </c>
      <c r="H46" s="21">
        <v>0</v>
      </c>
      <c r="I46" s="21">
        <v>500000</v>
      </c>
      <c r="J46" s="9"/>
      <c r="K46" s="9"/>
      <c r="L46" s="9"/>
      <c r="M46" s="9"/>
      <c r="N46" s="9"/>
      <c r="O46" s="9"/>
      <c r="P46" s="9"/>
      <c r="Q46" s="9"/>
      <c r="R46" s="9"/>
      <c r="S46" s="9"/>
      <c r="T46" s="9"/>
      <c r="U46" s="9"/>
      <c r="V46" s="9"/>
      <c r="W46" s="9"/>
      <c r="X46" s="9"/>
      <c r="Y46" s="9"/>
      <c r="Z46" s="9"/>
      <c r="AA46" s="9"/>
      <c r="AB46" s="9"/>
      <c r="AC46" s="9"/>
      <c r="AD46" s="9" t="s">
        <v>50</v>
      </c>
      <c r="AE46" s="9" t="s">
        <v>51</v>
      </c>
      <c r="AF46" s="9"/>
      <c r="AG46" s="9"/>
      <c r="AH46" s="9"/>
      <c r="AI46" s="11"/>
      <c r="AJ46" s="9"/>
      <c r="AK46" s="9"/>
      <c r="AL46" s="9"/>
      <c r="AM46" s="9"/>
      <c r="AN46" s="9"/>
      <c r="AO46" s="9"/>
    </row>
    <row r="47" spans="1:41">
      <c r="A47" s="9"/>
      <c r="B47" s="9"/>
      <c r="C47" s="9"/>
      <c r="D47" s="9"/>
      <c r="E47" s="9"/>
      <c r="F47" s="65"/>
      <c r="G47" s="66">
        <f>SUM(G44:G46)</f>
        <v>1640455</v>
      </c>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11"/>
      <c r="AJ47" s="9"/>
      <c r="AK47" s="9"/>
      <c r="AL47" s="9"/>
      <c r="AM47" s="9"/>
      <c r="AN47" s="9"/>
      <c r="AO47" s="9"/>
    </row>
    <row r="48" spans="1:41" ht="27.75" customHeight="1">
      <c r="A48" s="67"/>
      <c r="B48" s="67"/>
      <c r="C48" s="67"/>
      <c r="D48" s="67"/>
      <c r="E48" s="67"/>
      <c r="F48" s="68"/>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9"/>
      <c r="AJ48" s="67"/>
      <c r="AK48" s="67"/>
      <c r="AL48" s="67"/>
      <c r="AM48" s="67"/>
      <c r="AN48" s="67"/>
      <c r="AO48" s="67"/>
    </row>
    <row r="49" spans="1:41" s="57" customFormat="1" ht="116.25" customHeight="1">
      <c r="A49" s="70">
        <v>1</v>
      </c>
      <c r="B49" s="36" t="s">
        <v>45</v>
      </c>
      <c r="C49" s="37" t="s">
        <v>56</v>
      </c>
      <c r="D49" s="56" t="s">
        <v>103</v>
      </c>
      <c r="E49" s="39" t="s">
        <v>61</v>
      </c>
      <c r="F49" s="40" t="s">
        <v>49</v>
      </c>
      <c r="G49" s="41">
        <v>157957</v>
      </c>
      <c r="H49" s="41">
        <v>0</v>
      </c>
      <c r="I49" s="41">
        <v>157957</v>
      </c>
      <c r="J49" s="42"/>
      <c r="K49" s="43"/>
      <c r="L49" s="44"/>
      <c r="M49" s="44"/>
      <c r="N49" s="42"/>
      <c r="O49" s="44"/>
      <c r="P49" s="44"/>
      <c r="Q49" s="45"/>
      <c r="R49" s="46"/>
      <c r="S49" s="46"/>
      <c r="T49" s="42"/>
      <c r="U49" s="42"/>
      <c r="V49" s="42"/>
      <c r="W49" s="47"/>
      <c r="X49" s="47"/>
      <c r="Y49" s="47"/>
      <c r="Z49" s="48"/>
      <c r="AA49" s="49"/>
      <c r="AB49" s="49"/>
      <c r="AC49" s="50"/>
      <c r="AD49" s="51"/>
      <c r="AE49" s="52"/>
      <c r="AF49" s="52"/>
      <c r="AG49" s="53" t="s">
        <v>104</v>
      </c>
      <c r="AH49" s="53" t="s">
        <v>51</v>
      </c>
      <c r="AI49" s="54">
        <v>157957</v>
      </c>
      <c r="AJ49" s="55"/>
      <c r="AK49" s="55"/>
      <c r="AL49" s="55"/>
      <c r="AM49" s="56"/>
      <c r="AN49" s="56"/>
      <c r="AO49" s="32" t="s">
        <v>58</v>
      </c>
    </row>
    <row r="50" spans="1:41" s="57" customFormat="1" ht="116.25" customHeight="1">
      <c r="A50" s="70">
        <v>2</v>
      </c>
      <c r="B50" s="36" t="s">
        <v>45</v>
      </c>
      <c r="C50" s="37" t="s">
        <v>56</v>
      </c>
      <c r="D50" s="56" t="s">
        <v>105</v>
      </c>
      <c r="E50" s="39" t="s">
        <v>61</v>
      </c>
      <c r="F50" s="40" t="s">
        <v>49</v>
      </c>
      <c r="G50" s="41">
        <v>98810</v>
      </c>
      <c r="H50" s="41">
        <v>0</v>
      </c>
      <c r="I50" s="41">
        <v>98810</v>
      </c>
      <c r="J50" s="42"/>
      <c r="K50" s="43"/>
      <c r="L50" s="44"/>
      <c r="M50" s="44"/>
      <c r="N50" s="42"/>
      <c r="O50" s="44"/>
      <c r="P50" s="44"/>
      <c r="Q50" s="45"/>
      <c r="R50" s="46"/>
      <c r="S50" s="46"/>
      <c r="T50" s="42"/>
      <c r="U50" s="42"/>
      <c r="V50" s="42"/>
      <c r="W50" s="47"/>
      <c r="X50" s="47"/>
      <c r="Y50" s="47"/>
      <c r="Z50" s="48"/>
      <c r="AA50" s="49"/>
      <c r="AB50" s="49"/>
      <c r="AC50" s="50"/>
      <c r="AD50" s="51"/>
      <c r="AE50" s="52"/>
      <c r="AF50" s="52"/>
      <c r="AG50" s="53" t="s">
        <v>104</v>
      </c>
      <c r="AH50" s="53" t="s">
        <v>51</v>
      </c>
      <c r="AI50" s="54">
        <v>98810</v>
      </c>
      <c r="AJ50" s="55"/>
      <c r="AK50" s="55"/>
      <c r="AL50" s="55"/>
      <c r="AM50" s="56"/>
      <c r="AN50" s="56"/>
      <c r="AO50" s="32" t="s">
        <v>58</v>
      </c>
    </row>
    <row r="51" spans="1:41" s="57" customFormat="1" ht="116.25" customHeight="1">
      <c r="A51" s="70">
        <v>3</v>
      </c>
      <c r="B51" s="36" t="s">
        <v>45</v>
      </c>
      <c r="C51" s="37" t="s">
        <v>56</v>
      </c>
      <c r="D51" s="56" t="s">
        <v>106</v>
      </c>
      <c r="E51" s="39" t="s">
        <v>61</v>
      </c>
      <c r="F51" s="40" t="s">
        <v>49</v>
      </c>
      <c r="G51" s="41">
        <v>572964</v>
      </c>
      <c r="H51" s="41">
        <v>0</v>
      </c>
      <c r="I51" s="41">
        <v>572964</v>
      </c>
      <c r="J51" s="42"/>
      <c r="K51" s="43"/>
      <c r="L51" s="44"/>
      <c r="M51" s="44"/>
      <c r="N51" s="42"/>
      <c r="O51" s="44"/>
      <c r="P51" s="44"/>
      <c r="Q51" s="45"/>
      <c r="R51" s="46"/>
      <c r="S51" s="46"/>
      <c r="T51" s="42"/>
      <c r="U51" s="42"/>
      <c r="V51" s="42"/>
      <c r="W51" s="47"/>
      <c r="X51" s="47"/>
      <c r="Y51" s="47"/>
      <c r="Z51" s="48"/>
      <c r="AA51" s="49"/>
      <c r="AB51" s="49"/>
      <c r="AC51" s="50"/>
      <c r="AD51" s="51"/>
      <c r="AE51" s="52"/>
      <c r="AF51" s="52"/>
      <c r="AG51" s="53" t="s">
        <v>104</v>
      </c>
      <c r="AH51" s="53" t="s">
        <v>51</v>
      </c>
      <c r="AI51" s="54">
        <v>572964</v>
      </c>
      <c r="AJ51" s="55"/>
      <c r="AK51" s="55"/>
      <c r="AL51" s="55"/>
      <c r="AM51" s="56"/>
      <c r="AN51" s="56"/>
      <c r="AO51" s="32" t="s">
        <v>58</v>
      </c>
    </row>
    <row r="52" spans="1:41" s="57" customFormat="1" ht="116.25" customHeight="1">
      <c r="A52" s="70">
        <v>4</v>
      </c>
      <c r="B52" s="36" t="s">
        <v>45</v>
      </c>
      <c r="C52" s="37" t="s">
        <v>56</v>
      </c>
      <c r="D52" s="56" t="s">
        <v>107</v>
      </c>
      <c r="E52" s="39" t="s">
        <v>61</v>
      </c>
      <c r="F52" s="40" t="s">
        <v>49</v>
      </c>
      <c r="G52" s="41">
        <v>112570</v>
      </c>
      <c r="H52" s="41">
        <v>0</v>
      </c>
      <c r="I52" s="41">
        <v>112570</v>
      </c>
      <c r="J52" s="42"/>
      <c r="K52" s="43"/>
      <c r="L52" s="44"/>
      <c r="M52" s="44"/>
      <c r="N52" s="42"/>
      <c r="O52" s="44"/>
      <c r="P52" s="44"/>
      <c r="Q52" s="45"/>
      <c r="R52" s="46"/>
      <c r="S52" s="46"/>
      <c r="T52" s="42"/>
      <c r="U52" s="42"/>
      <c r="V52" s="42"/>
      <c r="W52" s="47"/>
      <c r="X52" s="47"/>
      <c r="Y52" s="47"/>
      <c r="Z52" s="48"/>
      <c r="AA52" s="49"/>
      <c r="AB52" s="49"/>
      <c r="AC52" s="50"/>
      <c r="AD52" s="51"/>
      <c r="AE52" s="52"/>
      <c r="AF52" s="52"/>
      <c r="AG52" s="53" t="s">
        <v>104</v>
      </c>
      <c r="AH52" s="53" t="s">
        <v>51</v>
      </c>
      <c r="AI52" s="54">
        <v>112570</v>
      </c>
      <c r="AJ52" s="55"/>
      <c r="AK52" s="55"/>
      <c r="AL52" s="55"/>
      <c r="AM52" s="56"/>
      <c r="AN52" s="56"/>
      <c r="AO52" s="32" t="s">
        <v>58</v>
      </c>
    </row>
    <row r="53" spans="1:41" s="57" customFormat="1" ht="116.25" customHeight="1">
      <c r="A53" s="70">
        <v>5</v>
      </c>
      <c r="B53" s="36" t="s">
        <v>45</v>
      </c>
      <c r="C53" s="37" t="s">
        <v>56</v>
      </c>
      <c r="D53" s="56" t="s">
        <v>108</v>
      </c>
      <c r="E53" s="39" t="s">
        <v>61</v>
      </c>
      <c r="F53" s="40" t="s">
        <v>49</v>
      </c>
      <c r="G53" s="41">
        <v>497678</v>
      </c>
      <c r="H53" s="41">
        <v>0</v>
      </c>
      <c r="I53" s="41">
        <v>497678</v>
      </c>
      <c r="J53" s="42"/>
      <c r="K53" s="43"/>
      <c r="L53" s="44"/>
      <c r="M53" s="44"/>
      <c r="N53" s="42"/>
      <c r="O53" s="44"/>
      <c r="P53" s="44"/>
      <c r="Q53" s="45"/>
      <c r="R53" s="46"/>
      <c r="S53" s="46"/>
      <c r="T53" s="42"/>
      <c r="U53" s="42"/>
      <c r="V53" s="42"/>
      <c r="W53" s="47"/>
      <c r="X53" s="47"/>
      <c r="Y53" s="47"/>
      <c r="Z53" s="48"/>
      <c r="AA53" s="49"/>
      <c r="AB53" s="49"/>
      <c r="AC53" s="50"/>
      <c r="AD53" s="51"/>
      <c r="AE53" s="52"/>
      <c r="AF53" s="52"/>
      <c r="AG53" s="53" t="s">
        <v>104</v>
      </c>
      <c r="AH53" s="53" t="s">
        <v>51</v>
      </c>
      <c r="AI53" s="54">
        <v>497678</v>
      </c>
      <c r="AJ53" s="55"/>
      <c r="AK53" s="55"/>
      <c r="AL53" s="55"/>
      <c r="AM53" s="56"/>
      <c r="AN53" s="56"/>
      <c r="AO53" s="32" t="s">
        <v>58</v>
      </c>
    </row>
    <row r="54" spans="1:41" s="57" customFormat="1" ht="116.25" customHeight="1">
      <c r="A54" s="70">
        <v>6</v>
      </c>
      <c r="B54" s="36" t="s">
        <v>45</v>
      </c>
      <c r="C54" s="37" t="s">
        <v>56</v>
      </c>
      <c r="D54" s="56" t="s">
        <v>109</v>
      </c>
      <c r="E54" s="39" t="s">
        <v>61</v>
      </c>
      <c r="F54" s="40" t="s">
        <v>49</v>
      </c>
      <c r="G54" s="41">
        <v>1331959</v>
      </c>
      <c r="H54" s="41">
        <v>0</v>
      </c>
      <c r="I54" s="41">
        <v>1331959</v>
      </c>
      <c r="J54" s="42"/>
      <c r="K54" s="43"/>
      <c r="L54" s="44"/>
      <c r="M54" s="44"/>
      <c r="N54" s="42"/>
      <c r="O54" s="44"/>
      <c r="P54" s="44"/>
      <c r="Q54" s="45"/>
      <c r="R54" s="46"/>
      <c r="S54" s="46"/>
      <c r="T54" s="42"/>
      <c r="U54" s="42"/>
      <c r="V54" s="42"/>
      <c r="W54" s="47"/>
      <c r="X54" s="47"/>
      <c r="Y54" s="47"/>
      <c r="Z54" s="48"/>
      <c r="AA54" s="49"/>
      <c r="AB54" s="49"/>
      <c r="AC54" s="50"/>
      <c r="AD54" s="51"/>
      <c r="AE54" s="52"/>
      <c r="AF54" s="52"/>
      <c r="AG54" s="53" t="s">
        <v>104</v>
      </c>
      <c r="AH54" s="53" t="s">
        <v>51</v>
      </c>
      <c r="AI54" s="54">
        <v>1331959</v>
      </c>
      <c r="AJ54" s="55"/>
      <c r="AK54" s="55"/>
      <c r="AL54" s="55"/>
      <c r="AM54" s="56"/>
      <c r="AN54" s="56"/>
      <c r="AO54" s="32" t="s">
        <v>58</v>
      </c>
    </row>
    <row r="55" spans="1:41" s="57" customFormat="1" ht="116.25" customHeight="1">
      <c r="A55" s="70">
        <v>7</v>
      </c>
      <c r="B55" s="36" t="s">
        <v>45</v>
      </c>
      <c r="C55" s="37" t="s">
        <v>56</v>
      </c>
      <c r="D55" s="71" t="s">
        <v>110</v>
      </c>
      <c r="E55" s="39" t="s">
        <v>61</v>
      </c>
      <c r="F55" s="40" t="s">
        <v>49</v>
      </c>
      <c r="G55" s="41">
        <v>4925859</v>
      </c>
      <c r="H55" s="41">
        <v>0</v>
      </c>
      <c r="I55" s="41">
        <v>4925859</v>
      </c>
      <c r="J55" s="42"/>
      <c r="K55" s="43"/>
      <c r="L55" s="44"/>
      <c r="M55" s="44"/>
      <c r="N55" s="42"/>
      <c r="O55" s="44"/>
      <c r="P55" s="44"/>
      <c r="Q55" s="45"/>
      <c r="R55" s="46"/>
      <c r="S55" s="46"/>
      <c r="T55" s="42"/>
      <c r="U55" s="42"/>
      <c r="V55" s="42"/>
      <c r="W55" s="47"/>
      <c r="X55" s="47"/>
      <c r="Y55" s="47"/>
      <c r="Z55" s="48"/>
      <c r="AA55" s="49"/>
      <c r="AB55" s="49"/>
      <c r="AC55" s="50"/>
      <c r="AD55" s="51"/>
      <c r="AE55" s="52"/>
      <c r="AF55" s="52"/>
      <c r="AG55" s="53" t="s">
        <v>104</v>
      </c>
      <c r="AH55" s="53" t="s">
        <v>51</v>
      </c>
      <c r="AI55" s="54">
        <v>4925859</v>
      </c>
      <c r="AJ55" s="55"/>
      <c r="AK55" s="55"/>
      <c r="AL55" s="55"/>
      <c r="AM55" s="56"/>
      <c r="AN55" s="56"/>
      <c r="AO55" s="32" t="s">
        <v>58</v>
      </c>
    </row>
    <row r="56" spans="1:41" s="57" customFormat="1" ht="116.25" customHeight="1">
      <c r="A56" s="70">
        <v>8</v>
      </c>
      <c r="B56" s="36" t="s">
        <v>45</v>
      </c>
      <c r="C56" s="37" t="s">
        <v>56</v>
      </c>
      <c r="D56" s="56" t="s">
        <v>111</v>
      </c>
      <c r="E56" s="39" t="s">
        <v>61</v>
      </c>
      <c r="F56" s="40" t="s">
        <v>49</v>
      </c>
      <c r="G56" s="41">
        <v>83288</v>
      </c>
      <c r="H56" s="41">
        <v>0</v>
      </c>
      <c r="I56" s="41">
        <v>83288</v>
      </c>
      <c r="J56" s="42"/>
      <c r="K56" s="43"/>
      <c r="L56" s="44"/>
      <c r="M56" s="44"/>
      <c r="N56" s="42"/>
      <c r="O56" s="44"/>
      <c r="P56" s="44"/>
      <c r="Q56" s="45"/>
      <c r="R56" s="46"/>
      <c r="S56" s="46"/>
      <c r="T56" s="42"/>
      <c r="U56" s="42"/>
      <c r="V56" s="42"/>
      <c r="W56" s="47"/>
      <c r="X56" s="47"/>
      <c r="Y56" s="47"/>
      <c r="Z56" s="48"/>
      <c r="AA56" s="49"/>
      <c r="AB56" s="49"/>
      <c r="AC56" s="50"/>
      <c r="AD56" s="51"/>
      <c r="AE56" s="52"/>
      <c r="AF56" s="52"/>
      <c r="AG56" s="53" t="s">
        <v>104</v>
      </c>
      <c r="AH56" s="53" t="s">
        <v>51</v>
      </c>
      <c r="AI56" s="54">
        <v>83288</v>
      </c>
      <c r="AJ56" s="55"/>
      <c r="AK56" s="55"/>
      <c r="AL56" s="55"/>
      <c r="AM56" s="56"/>
      <c r="AN56" s="56"/>
      <c r="AO56" s="32" t="s">
        <v>58</v>
      </c>
    </row>
    <row r="57" spans="1:41" s="57" customFormat="1" ht="116.25" customHeight="1">
      <c r="A57" s="70">
        <v>9</v>
      </c>
      <c r="B57" s="36" t="s">
        <v>45</v>
      </c>
      <c r="C57" s="37" t="s">
        <v>56</v>
      </c>
      <c r="D57" s="56" t="s">
        <v>112</v>
      </c>
      <c r="E57" s="39" t="s">
        <v>61</v>
      </c>
      <c r="F57" s="40" t="s">
        <v>49</v>
      </c>
      <c r="G57" s="41">
        <v>790559</v>
      </c>
      <c r="H57" s="41">
        <v>0</v>
      </c>
      <c r="I57" s="41">
        <v>790559</v>
      </c>
      <c r="J57" s="42"/>
      <c r="K57" s="43"/>
      <c r="L57" s="44"/>
      <c r="M57" s="44"/>
      <c r="N57" s="42"/>
      <c r="O57" s="44"/>
      <c r="P57" s="44"/>
      <c r="Q57" s="45"/>
      <c r="R57" s="46"/>
      <c r="S57" s="46"/>
      <c r="T57" s="42"/>
      <c r="U57" s="42"/>
      <c r="V57" s="42"/>
      <c r="W57" s="47"/>
      <c r="X57" s="47"/>
      <c r="Y57" s="47"/>
      <c r="Z57" s="48"/>
      <c r="AA57" s="49"/>
      <c r="AB57" s="49"/>
      <c r="AC57" s="50"/>
      <c r="AD57" s="51"/>
      <c r="AE57" s="52"/>
      <c r="AF57" s="52"/>
      <c r="AG57" s="53" t="s">
        <v>104</v>
      </c>
      <c r="AH57" s="53" t="s">
        <v>51</v>
      </c>
      <c r="AI57" s="54">
        <v>790559</v>
      </c>
      <c r="AJ57" s="55"/>
      <c r="AK57" s="55"/>
      <c r="AL57" s="55"/>
      <c r="AM57" s="56"/>
      <c r="AN57" s="56"/>
      <c r="AO57" s="32" t="s">
        <v>58</v>
      </c>
    </row>
    <row r="58" spans="1:41" s="57" customFormat="1" ht="116.25" customHeight="1">
      <c r="A58" s="70">
        <v>10</v>
      </c>
      <c r="B58" s="36" t="s">
        <v>45</v>
      </c>
      <c r="C58" s="37" t="s">
        <v>56</v>
      </c>
      <c r="D58" s="56" t="s">
        <v>113</v>
      </c>
      <c r="E58" s="39" t="s">
        <v>61</v>
      </c>
      <c r="F58" s="40" t="s">
        <v>49</v>
      </c>
      <c r="G58" s="41">
        <v>884772</v>
      </c>
      <c r="H58" s="41">
        <v>0</v>
      </c>
      <c r="I58" s="41">
        <v>884772</v>
      </c>
      <c r="J58" s="42"/>
      <c r="K58" s="43"/>
      <c r="L58" s="44"/>
      <c r="M58" s="44"/>
      <c r="N58" s="42"/>
      <c r="O58" s="44"/>
      <c r="P58" s="44"/>
      <c r="Q58" s="45"/>
      <c r="R58" s="46"/>
      <c r="S58" s="46"/>
      <c r="T58" s="42"/>
      <c r="U58" s="42"/>
      <c r="V58" s="42"/>
      <c r="W58" s="47"/>
      <c r="X58" s="47"/>
      <c r="Y58" s="47"/>
      <c r="Z58" s="48"/>
      <c r="AA58" s="49"/>
      <c r="AB58" s="49"/>
      <c r="AC58" s="50"/>
      <c r="AD58" s="51"/>
      <c r="AE58" s="52"/>
      <c r="AF58" s="52"/>
      <c r="AG58" s="53" t="s">
        <v>104</v>
      </c>
      <c r="AH58" s="53" t="s">
        <v>51</v>
      </c>
      <c r="AI58" s="54">
        <v>884772</v>
      </c>
      <c r="AJ58" s="55"/>
      <c r="AK58" s="55"/>
      <c r="AL58" s="55"/>
      <c r="AM58" s="56"/>
      <c r="AN58" s="56"/>
      <c r="AO58" s="32" t="s">
        <v>58</v>
      </c>
    </row>
    <row r="59" spans="1:41" s="57" customFormat="1" ht="116.25" customHeight="1">
      <c r="A59" s="70">
        <v>11</v>
      </c>
      <c r="B59" s="36" t="s">
        <v>45</v>
      </c>
      <c r="C59" s="37" t="s">
        <v>56</v>
      </c>
      <c r="D59" s="56" t="s">
        <v>114</v>
      </c>
      <c r="E59" s="39" t="s">
        <v>61</v>
      </c>
      <c r="F59" s="40" t="s">
        <v>49</v>
      </c>
      <c r="G59" s="41">
        <v>936000</v>
      </c>
      <c r="H59" s="41">
        <v>0</v>
      </c>
      <c r="I59" s="41">
        <v>936000</v>
      </c>
      <c r="J59" s="42"/>
      <c r="K59" s="43"/>
      <c r="L59" s="44"/>
      <c r="M59" s="44"/>
      <c r="N59" s="42"/>
      <c r="O59" s="44"/>
      <c r="P59" s="44"/>
      <c r="Q59" s="45"/>
      <c r="R59" s="46"/>
      <c r="S59" s="46"/>
      <c r="T59" s="42"/>
      <c r="U59" s="42"/>
      <c r="V59" s="42"/>
      <c r="W59" s="47"/>
      <c r="X59" s="47"/>
      <c r="Y59" s="47"/>
      <c r="Z59" s="48"/>
      <c r="AA59" s="49"/>
      <c r="AB59" s="49"/>
      <c r="AC59" s="50"/>
      <c r="AD59" s="51"/>
      <c r="AE59" s="52"/>
      <c r="AF59" s="52"/>
      <c r="AG59" s="53" t="s">
        <v>104</v>
      </c>
      <c r="AH59" s="53" t="s">
        <v>51</v>
      </c>
      <c r="AI59" s="54">
        <v>936000</v>
      </c>
      <c r="AJ59" s="55"/>
      <c r="AK59" s="55"/>
      <c r="AL59" s="55"/>
      <c r="AM59" s="56"/>
      <c r="AN59" s="56"/>
      <c r="AO59" s="32"/>
    </row>
    <row r="60" spans="1:41" s="57" customFormat="1" ht="116.25" customHeight="1">
      <c r="A60" s="70">
        <v>12</v>
      </c>
      <c r="B60" s="36" t="s">
        <v>45</v>
      </c>
      <c r="C60" s="37" t="s">
        <v>56</v>
      </c>
      <c r="D60" s="56" t="s">
        <v>115</v>
      </c>
      <c r="E60" s="39" t="s">
        <v>61</v>
      </c>
      <c r="F60" s="40" t="s">
        <v>49</v>
      </c>
      <c r="G60" s="41">
        <v>711498</v>
      </c>
      <c r="H60" s="41">
        <v>0</v>
      </c>
      <c r="I60" s="41">
        <v>711498</v>
      </c>
      <c r="J60" s="42"/>
      <c r="K60" s="43"/>
      <c r="L60" s="44"/>
      <c r="M60" s="44"/>
      <c r="N60" s="42"/>
      <c r="O60" s="44"/>
      <c r="P60" s="44"/>
      <c r="Q60" s="45"/>
      <c r="R60" s="46"/>
      <c r="S60" s="46"/>
      <c r="T60" s="42"/>
      <c r="U60" s="42"/>
      <c r="V60" s="42"/>
      <c r="W60" s="47"/>
      <c r="X60" s="47"/>
      <c r="Y60" s="47"/>
      <c r="Z60" s="48"/>
      <c r="AA60" s="49"/>
      <c r="AB60" s="49"/>
      <c r="AC60" s="50"/>
      <c r="AD60" s="51"/>
      <c r="AE60" s="52"/>
      <c r="AF60" s="52"/>
      <c r="AG60" s="53" t="s">
        <v>104</v>
      </c>
      <c r="AH60" s="53" t="s">
        <v>51</v>
      </c>
      <c r="AI60" s="54">
        <v>711498</v>
      </c>
      <c r="AJ60" s="55"/>
      <c r="AK60" s="55"/>
      <c r="AL60" s="55"/>
      <c r="AM60" s="56"/>
      <c r="AN60" s="56"/>
      <c r="AO60" s="32"/>
    </row>
    <row r="61" spans="1:41" s="57" customFormat="1" ht="116.25" customHeight="1">
      <c r="A61" s="70">
        <v>13</v>
      </c>
      <c r="B61" s="36" t="s">
        <v>45</v>
      </c>
      <c r="C61" s="37" t="s">
        <v>56</v>
      </c>
      <c r="D61" s="56" t="s">
        <v>116</v>
      </c>
      <c r="E61" s="39" t="s">
        <v>61</v>
      </c>
      <c r="F61" s="40" t="s">
        <v>49</v>
      </c>
      <c r="G61" s="41">
        <v>355605</v>
      </c>
      <c r="H61" s="41">
        <v>0</v>
      </c>
      <c r="I61" s="72">
        <v>355605</v>
      </c>
      <c r="J61" s="42"/>
      <c r="K61" s="43"/>
      <c r="L61" s="44"/>
      <c r="M61" s="44"/>
      <c r="N61" s="42"/>
      <c r="O61" s="44"/>
      <c r="P61" s="44"/>
      <c r="Q61" s="45"/>
      <c r="R61" s="46"/>
      <c r="S61" s="46"/>
      <c r="T61" s="42"/>
      <c r="U61" s="42"/>
      <c r="V61" s="42"/>
      <c r="W61" s="47"/>
      <c r="X61" s="47"/>
      <c r="Y61" s="47"/>
      <c r="Z61" s="48"/>
      <c r="AA61" s="49"/>
      <c r="AB61" s="49"/>
      <c r="AC61" s="50"/>
      <c r="AD61" s="51"/>
      <c r="AE61" s="52"/>
      <c r="AF61" s="52"/>
      <c r="AG61" s="53" t="s">
        <v>104</v>
      </c>
      <c r="AH61" s="53" t="s">
        <v>51</v>
      </c>
      <c r="AI61" s="54">
        <v>355605</v>
      </c>
      <c r="AJ61" s="55"/>
      <c r="AK61" s="55"/>
      <c r="AL61" s="55"/>
      <c r="AM61" s="56"/>
      <c r="AN61" s="56"/>
      <c r="AO61" s="32"/>
    </row>
    <row r="62" spans="1:41" s="57" customFormat="1" ht="116.25" customHeight="1">
      <c r="A62" s="70">
        <v>14</v>
      </c>
      <c r="B62" s="36" t="s">
        <v>45</v>
      </c>
      <c r="C62" s="37" t="s">
        <v>56</v>
      </c>
      <c r="D62" s="56" t="s">
        <v>117</v>
      </c>
      <c r="E62" s="39" t="s">
        <v>61</v>
      </c>
      <c r="F62" s="40" t="s">
        <v>49</v>
      </c>
      <c r="G62" s="41">
        <v>107845</v>
      </c>
      <c r="H62" s="41">
        <v>0</v>
      </c>
      <c r="I62" s="72">
        <v>107845</v>
      </c>
      <c r="J62" s="42"/>
      <c r="K62" s="43"/>
      <c r="L62" s="44"/>
      <c r="M62" s="44"/>
      <c r="N62" s="42"/>
      <c r="O62" s="44"/>
      <c r="P62" s="44"/>
      <c r="Q62" s="45"/>
      <c r="R62" s="46"/>
      <c r="S62" s="46"/>
      <c r="T62" s="42"/>
      <c r="U62" s="42"/>
      <c r="V62" s="42"/>
      <c r="W62" s="47"/>
      <c r="X62" s="47"/>
      <c r="Y62" s="47"/>
      <c r="Z62" s="48"/>
      <c r="AA62" s="49"/>
      <c r="AB62" s="49"/>
      <c r="AC62" s="50"/>
      <c r="AD62" s="51"/>
      <c r="AE62" s="52"/>
      <c r="AF62" s="52"/>
      <c r="AG62" s="53" t="s">
        <v>104</v>
      </c>
      <c r="AH62" s="53" t="s">
        <v>51</v>
      </c>
      <c r="AI62" s="54">
        <v>107845</v>
      </c>
      <c r="AJ62" s="55"/>
      <c r="AK62" s="55"/>
      <c r="AL62" s="55"/>
      <c r="AM62" s="56"/>
      <c r="AN62" s="56"/>
      <c r="AO62" s="32"/>
    </row>
    <row r="63" spans="1:41" s="57" customFormat="1" ht="116.25" customHeight="1">
      <c r="A63" s="70">
        <v>15</v>
      </c>
      <c r="B63" s="36" t="s">
        <v>45</v>
      </c>
      <c r="C63" s="37" t="s">
        <v>56</v>
      </c>
      <c r="D63" s="56" t="s">
        <v>118</v>
      </c>
      <c r="E63" s="39" t="s">
        <v>61</v>
      </c>
      <c r="F63" s="40" t="s">
        <v>49</v>
      </c>
      <c r="G63" s="41">
        <v>217606</v>
      </c>
      <c r="H63" s="41">
        <v>0</v>
      </c>
      <c r="I63" s="72">
        <v>217606</v>
      </c>
      <c r="J63" s="42"/>
      <c r="K63" s="43"/>
      <c r="L63" s="44"/>
      <c r="M63" s="44"/>
      <c r="N63" s="42"/>
      <c r="O63" s="44"/>
      <c r="P63" s="44"/>
      <c r="Q63" s="45"/>
      <c r="R63" s="46"/>
      <c r="S63" s="46"/>
      <c r="T63" s="42"/>
      <c r="U63" s="42"/>
      <c r="V63" s="42"/>
      <c r="W63" s="47"/>
      <c r="X63" s="47"/>
      <c r="Y63" s="47"/>
      <c r="Z63" s="48"/>
      <c r="AA63" s="49"/>
      <c r="AB63" s="49"/>
      <c r="AC63" s="50"/>
      <c r="AD63" s="51"/>
      <c r="AE63" s="52"/>
      <c r="AF63" s="52"/>
      <c r="AG63" s="53" t="s">
        <v>104</v>
      </c>
      <c r="AH63" s="53" t="s">
        <v>51</v>
      </c>
      <c r="AI63" s="54">
        <v>217606</v>
      </c>
      <c r="AJ63" s="55"/>
      <c r="AK63" s="55"/>
      <c r="AL63" s="55"/>
      <c r="AM63" s="56"/>
      <c r="AN63" s="56"/>
      <c r="AO63" s="32"/>
    </row>
    <row r="64" spans="1:41" s="57" customFormat="1" ht="116.25" customHeight="1">
      <c r="A64" s="70">
        <v>16</v>
      </c>
      <c r="B64" s="36" t="s">
        <v>45</v>
      </c>
      <c r="C64" s="37" t="s">
        <v>56</v>
      </c>
      <c r="D64" s="56" t="s">
        <v>119</v>
      </c>
      <c r="E64" s="39" t="s">
        <v>61</v>
      </c>
      <c r="F64" s="40" t="s">
        <v>49</v>
      </c>
      <c r="G64" s="41">
        <v>311118</v>
      </c>
      <c r="H64" s="41">
        <v>0</v>
      </c>
      <c r="I64" s="72">
        <v>311118</v>
      </c>
      <c r="J64" s="42"/>
      <c r="K64" s="43"/>
      <c r="L64" s="44"/>
      <c r="M64" s="44"/>
      <c r="N64" s="42"/>
      <c r="O64" s="44"/>
      <c r="P64" s="44"/>
      <c r="Q64" s="45"/>
      <c r="R64" s="46"/>
      <c r="S64" s="46"/>
      <c r="T64" s="42"/>
      <c r="U64" s="42"/>
      <c r="V64" s="42"/>
      <c r="W64" s="47"/>
      <c r="X64" s="47"/>
      <c r="Y64" s="47"/>
      <c r="Z64" s="48"/>
      <c r="AA64" s="49"/>
      <c r="AB64" s="49"/>
      <c r="AC64" s="50"/>
      <c r="AD64" s="51"/>
      <c r="AE64" s="52"/>
      <c r="AF64" s="52"/>
      <c r="AG64" s="53" t="s">
        <v>104</v>
      </c>
      <c r="AH64" s="53" t="s">
        <v>51</v>
      </c>
      <c r="AI64" s="54">
        <v>311118</v>
      </c>
      <c r="AJ64" s="55"/>
      <c r="AK64" s="55"/>
      <c r="AL64" s="55"/>
      <c r="AM64" s="56"/>
      <c r="AN64" s="56"/>
      <c r="AO64" s="32"/>
    </row>
    <row r="65" spans="1:41" s="57" customFormat="1" ht="116.25" customHeight="1">
      <c r="A65" s="73">
        <v>17</v>
      </c>
      <c r="B65" s="74" t="s">
        <v>45</v>
      </c>
      <c r="C65" s="75" t="s">
        <v>56</v>
      </c>
      <c r="D65" s="76" t="s">
        <v>120</v>
      </c>
      <c r="E65" s="77" t="s">
        <v>61</v>
      </c>
      <c r="F65" s="78" t="s">
        <v>49</v>
      </c>
      <c r="G65" s="79">
        <v>417660</v>
      </c>
      <c r="H65" s="41">
        <v>0</v>
      </c>
      <c r="I65" s="80">
        <v>417660</v>
      </c>
      <c r="J65" s="81"/>
      <c r="K65" s="82"/>
      <c r="L65" s="83"/>
      <c r="M65" s="83"/>
      <c r="N65" s="81"/>
      <c r="O65" s="83"/>
      <c r="P65" s="83"/>
      <c r="Q65" s="84"/>
      <c r="R65" s="85"/>
      <c r="S65" s="85"/>
      <c r="T65" s="81"/>
      <c r="U65" s="81"/>
      <c r="V65" s="81"/>
      <c r="W65" s="86"/>
      <c r="X65" s="86"/>
      <c r="Y65" s="86"/>
      <c r="Z65" s="87"/>
      <c r="AA65" s="49"/>
      <c r="AB65" s="49"/>
      <c r="AC65" s="88"/>
      <c r="AD65" s="89"/>
      <c r="AE65" s="90"/>
      <c r="AF65" s="90"/>
      <c r="AG65" s="91" t="s">
        <v>104</v>
      </c>
      <c r="AH65" s="91" t="s">
        <v>51</v>
      </c>
      <c r="AI65" s="92">
        <v>417660</v>
      </c>
      <c r="AJ65" s="93"/>
      <c r="AK65" s="93"/>
      <c r="AL65" s="93"/>
      <c r="AM65" s="76"/>
      <c r="AN65" s="76"/>
      <c r="AO65" s="94"/>
    </row>
    <row r="66" spans="1:41" s="57" customFormat="1" ht="116.25" customHeight="1">
      <c r="A66" s="73">
        <v>18</v>
      </c>
      <c r="B66" s="52" t="s">
        <v>45</v>
      </c>
      <c r="C66" s="58" t="s">
        <v>46</v>
      </c>
      <c r="D66" s="38" t="s">
        <v>121</v>
      </c>
      <c r="E66" s="59" t="s">
        <v>91</v>
      </c>
      <c r="F66" s="78" t="s">
        <v>49</v>
      </c>
      <c r="G66" s="79">
        <v>120000</v>
      </c>
      <c r="H66" s="41">
        <v>0</v>
      </c>
      <c r="I66" s="80">
        <v>120000</v>
      </c>
      <c r="J66" s="81"/>
      <c r="K66" s="82"/>
      <c r="L66" s="83"/>
      <c r="M66" s="83"/>
      <c r="N66" s="81"/>
      <c r="O66" s="83"/>
      <c r="P66" s="83"/>
      <c r="Q66" s="84"/>
      <c r="R66" s="85"/>
      <c r="S66" s="85"/>
      <c r="T66" s="81"/>
      <c r="U66" s="81"/>
      <c r="V66" s="81"/>
      <c r="W66" s="86"/>
      <c r="X66" s="86"/>
      <c r="Y66" s="86"/>
      <c r="Z66" s="87"/>
      <c r="AA66" s="49"/>
      <c r="AB66" s="49"/>
      <c r="AC66" s="88"/>
      <c r="AD66" s="89"/>
      <c r="AE66" s="90"/>
      <c r="AF66" s="90"/>
      <c r="AG66" s="91" t="s">
        <v>104</v>
      </c>
      <c r="AH66" s="91" t="s">
        <v>51</v>
      </c>
      <c r="AI66" s="95">
        <v>120000</v>
      </c>
      <c r="AJ66" s="56"/>
      <c r="AK66" s="56"/>
      <c r="AL66" s="56"/>
      <c r="AM66" s="56"/>
      <c r="AN66" s="56"/>
      <c r="AO66" s="32"/>
    </row>
    <row r="67" spans="1:41" s="57" customFormat="1" ht="116.25" customHeight="1">
      <c r="A67" s="73">
        <v>19</v>
      </c>
      <c r="B67" s="52" t="s">
        <v>45</v>
      </c>
      <c r="C67" s="58" t="s">
        <v>46</v>
      </c>
      <c r="D67" s="38" t="s">
        <v>122</v>
      </c>
      <c r="E67" s="59" t="s">
        <v>91</v>
      </c>
      <c r="F67" s="78" t="s">
        <v>49</v>
      </c>
      <c r="G67" s="79">
        <v>120000</v>
      </c>
      <c r="H67" s="41">
        <v>0</v>
      </c>
      <c r="I67" s="80">
        <v>120000</v>
      </c>
      <c r="J67" s="81"/>
      <c r="K67" s="82"/>
      <c r="L67" s="83"/>
      <c r="M67" s="83"/>
      <c r="N67" s="81"/>
      <c r="O67" s="83"/>
      <c r="P67" s="83"/>
      <c r="Q67" s="84"/>
      <c r="R67" s="85"/>
      <c r="S67" s="85"/>
      <c r="T67" s="81"/>
      <c r="U67" s="81"/>
      <c r="V67" s="81"/>
      <c r="W67" s="86"/>
      <c r="X67" s="86"/>
      <c r="Y67" s="86"/>
      <c r="Z67" s="87"/>
      <c r="AA67" s="49"/>
      <c r="AB67" s="49"/>
      <c r="AC67" s="88"/>
      <c r="AD67" s="89"/>
      <c r="AE67" s="90"/>
      <c r="AF67" s="90"/>
      <c r="AG67" s="91" t="s">
        <v>104</v>
      </c>
      <c r="AH67" s="91" t="s">
        <v>51</v>
      </c>
      <c r="AI67" s="95">
        <v>120000</v>
      </c>
      <c r="AJ67" s="56"/>
      <c r="AK67" s="56"/>
      <c r="AL67" s="56"/>
      <c r="AM67" s="56"/>
      <c r="AN67" s="56"/>
      <c r="AO67" s="32"/>
    </row>
    <row r="68" spans="1:41" s="57" customFormat="1" ht="116.25" customHeight="1">
      <c r="A68" s="73">
        <v>20</v>
      </c>
      <c r="B68" s="52" t="s">
        <v>45</v>
      </c>
      <c r="C68" s="58" t="s">
        <v>46</v>
      </c>
      <c r="D68" s="38" t="s">
        <v>123</v>
      </c>
      <c r="E68" s="59" t="s">
        <v>91</v>
      </c>
      <c r="F68" s="78" t="s">
        <v>49</v>
      </c>
      <c r="G68" s="79">
        <v>120000</v>
      </c>
      <c r="H68" s="41">
        <v>0</v>
      </c>
      <c r="I68" s="80">
        <v>120000</v>
      </c>
      <c r="J68" s="81"/>
      <c r="K68" s="82"/>
      <c r="L68" s="83"/>
      <c r="M68" s="83"/>
      <c r="N68" s="81"/>
      <c r="O68" s="83"/>
      <c r="P68" s="83"/>
      <c r="Q68" s="84"/>
      <c r="R68" s="85"/>
      <c r="S68" s="85"/>
      <c r="T68" s="81"/>
      <c r="U68" s="81"/>
      <c r="V68" s="81"/>
      <c r="W68" s="86"/>
      <c r="X68" s="86"/>
      <c r="Y68" s="86"/>
      <c r="Z68" s="87"/>
      <c r="AA68" s="49"/>
      <c r="AB68" s="49"/>
      <c r="AC68" s="88"/>
      <c r="AD68" s="89"/>
      <c r="AE68" s="90"/>
      <c r="AF68" s="90"/>
      <c r="AG68" s="91" t="s">
        <v>104</v>
      </c>
      <c r="AH68" s="91" t="s">
        <v>51</v>
      </c>
      <c r="AI68" s="95">
        <v>120000</v>
      </c>
      <c r="AJ68" s="56"/>
      <c r="AK68" s="56"/>
      <c r="AL68" s="56"/>
      <c r="AM68" s="56"/>
      <c r="AN68" s="56"/>
      <c r="AO68" s="32"/>
    </row>
    <row r="69" spans="1:41" s="57" customFormat="1" ht="116.25" customHeight="1">
      <c r="A69" s="73">
        <v>21</v>
      </c>
      <c r="B69" s="52" t="s">
        <v>45</v>
      </c>
      <c r="C69" s="58" t="s">
        <v>46</v>
      </c>
      <c r="D69" s="38" t="s">
        <v>124</v>
      </c>
      <c r="E69" s="59" t="s">
        <v>91</v>
      </c>
      <c r="F69" s="78" t="s">
        <v>49</v>
      </c>
      <c r="G69" s="79">
        <v>120000</v>
      </c>
      <c r="H69" s="41">
        <v>0</v>
      </c>
      <c r="I69" s="80">
        <v>120000</v>
      </c>
      <c r="J69" s="81"/>
      <c r="K69" s="82"/>
      <c r="L69" s="83"/>
      <c r="M69" s="83"/>
      <c r="N69" s="81"/>
      <c r="O69" s="83"/>
      <c r="P69" s="83"/>
      <c r="Q69" s="84"/>
      <c r="R69" s="85"/>
      <c r="S69" s="85"/>
      <c r="T69" s="81"/>
      <c r="U69" s="81"/>
      <c r="V69" s="81"/>
      <c r="W69" s="86"/>
      <c r="X69" s="86"/>
      <c r="Y69" s="86"/>
      <c r="Z69" s="87"/>
      <c r="AA69" s="49"/>
      <c r="AB69" s="49"/>
      <c r="AC69" s="88"/>
      <c r="AD69" s="89"/>
      <c r="AE69" s="90"/>
      <c r="AF69" s="90"/>
      <c r="AG69" s="91" t="s">
        <v>104</v>
      </c>
      <c r="AH69" s="91" t="s">
        <v>51</v>
      </c>
      <c r="AI69" s="95">
        <v>120000</v>
      </c>
      <c r="AJ69" s="56"/>
      <c r="AK69" s="56"/>
      <c r="AL69" s="56"/>
      <c r="AM69" s="56"/>
      <c r="AN69" s="56"/>
      <c r="AO69" s="32"/>
    </row>
    <row r="70" spans="1:41" s="57" customFormat="1" ht="116.25" customHeight="1">
      <c r="A70" s="73">
        <v>22</v>
      </c>
      <c r="B70" s="52" t="s">
        <v>45</v>
      </c>
      <c r="C70" s="58" t="s">
        <v>46</v>
      </c>
      <c r="D70" s="38" t="s">
        <v>125</v>
      </c>
      <c r="E70" s="59" t="s">
        <v>91</v>
      </c>
      <c r="F70" s="78" t="s">
        <v>49</v>
      </c>
      <c r="G70" s="79">
        <v>120000</v>
      </c>
      <c r="H70" s="41">
        <v>0</v>
      </c>
      <c r="I70" s="80">
        <v>120000</v>
      </c>
      <c r="J70" s="81"/>
      <c r="K70" s="82"/>
      <c r="L70" s="83"/>
      <c r="M70" s="83"/>
      <c r="N70" s="81"/>
      <c r="O70" s="83"/>
      <c r="P70" s="83"/>
      <c r="Q70" s="84"/>
      <c r="R70" s="85"/>
      <c r="S70" s="85"/>
      <c r="T70" s="81"/>
      <c r="U70" s="81"/>
      <c r="V70" s="81"/>
      <c r="W70" s="86"/>
      <c r="X70" s="86"/>
      <c r="Y70" s="86"/>
      <c r="Z70" s="87"/>
      <c r="AA70" s="49"/>
      <c r="AB70" s="49"/>
      <c r="AC70" s="88"/>
      <c r="AD70" s="89"/>
      <c r="AE70" s="90"/>
      <c r="AF70" s="90"/>
      <c r="AG70" s="91" t="s">
        <v>104</v>
      </c>
      <c r="AH70" s="91" t="s">
        <v>51</v>
      </c>
      <c r="AI70" s="95">
        <v>120000</v>
      </c>
      <c r="AJ70" s="56"/>
      <c r="AK70" s="56"/>
      <c r="AL70" s="56"/>
      <c r="AM70" s="56"/>
      <c r="AN70" s="56"/>
      <c r="AO70" s="32"/>
    </row>
    <row r="71" spans="1:41" s="57" customFormat="1" ht="116.25" customHeight="1">
      <c r="A71" s="73">
        <v>23</v>
      </c>
      <c r="B71" s="52" t="s">
        <v>45</v>
      </c>
      <c r="C71" s="58" t="s">
        <v>46</v>
      </c>
      <c r="D71" s="38" t="s">
        <v>126</v>
      </c>
      <c r="E71" s="59" t="s">
        <v>91</v>
      </c>
      <c r="F71" s="78" t="s">
        <v>49</v>
      </c>
      <c r="G71" s="79">
        <v>120000</v>
      </c>
      <c r="H71" s="41">
        <v>0</v>
      </c>
      <c r="I71" s="80">
        <v>120000</v>
      </c>
      <c r="J71" s="81"/>
      <c r="K71" s="82"/>
      <c r="L71" s="83"/>
      <c r="M71" s="83"/>
      <c r="N71" s="81"/>
      <c r="O71" s="83"/>
      <c r="P71" s="83"/>
      <c r="Q71" s="84"/>
      <c r="R71" s="85"/>
      <c r="S71" s="85"/>
      <c r="T71" s="81"/>
      <c r="U71" s="81"/>
      <c r="V71" s="81"/>
      <c r="W71" s="86"/>
      <c r="X71" s="86"/>
      <c r="Y71" s="86"/>
      <c r="Z71" s="87"/>
      <c r="AA71" s="49"/>
      <c r="AB71" s="49"/>
      <c r="AC71" s="88"/>
      <c r="AD71" s="89"/>
      <c r="AE71" s="90"/>
      <c r="AF71" s="90"/>
      <c r="AG71" s="91" t="s">
        <v>104</v>
      </c>
      <c r="AH71" s="91" t="s">
        <v>51</v>
      </c>
      <c r="AI71" s="95">
        <v>120000</v>
      </c>
      <c r="AJ71" s="56"/>
      <c r="AK71" s="56"/>
      <c r="AL71" s="56"/>
      <c r="AM71" s="56"/>
      <c r="AN71" s="56"/>
      <c r="AO71" s="32"/>
    </row>
    <row r="72" spans="1:41" s="57" customFormat="1" ht="116.25" customHeight="1">
      <c r="A72" s="73">
        <v>24</v>
      </c>
      <c r="B72" s="52" t="s">
        <v>45</v>
      </c>
      <c r="C72" s="58" t="s">
        <v>46</v>
      </c>
      <c r="D72" s="38" t="s">
        <v>127</v>
      </c>
      <c r="E72" s="59" t="s">
        <v>91</v>
      </c>
      <c r="F72" s="78" t="s">
        <v>49</v>
      </c>
      <c r="G72" s="79">
        <v>120000</v>
      </c>
      <c r="H72" s="41">
        <v>0</v>
      </c>
      <c r="I72" s="80">
        <v>120000</v>
      </c>
      <c r="J72" s="81"/>
      <c r="K72" s="82"/>
      <c r="L72" s="83"/>
      <c r="M72" s="83"/>
      <c r="N72" s="81"/>
      <c r="O72" s="83"/>
      <c r="P72" s="83"/>
      <c r="Q72" s="84"/>
      <c r="R72" s="85"/>
      <c r="S72" s="85"/>
      <c r="T72" s="81"/>
      <c r="U72" s="81"/>
      <c r="V72" s="81"/>
      <c r="W72" s="86"/>
      <c r="X72" s="86"/>
      <c r="Y72" s="86"/>
      <c r="Z72" s="87"/>
      <c r="AA72" s="49"/>
      <c r="AB72" s="49"/>
      <c r="AC72" s="88"/>
      <c r="AD72" s="89"/>
      <c r="AE72" s="90"/>
      <c r="AF72" s="90"/>
      <c r="AG72" s="91" t="s">
        <v>104</v>
      </c>
      <c r="AH72" s="91" t="s">
        <v>51</v>
      </c>
      <c r="AI72" s="95">
        <v>120000</v>
      </c>
      <c r="AJ72" s="56"/>
      <c r="AK72" s="56"/>
      <c r="AL72" s="56"/>
      <c r="AM72" s="56"/>
      <c r="AN72" s="56"/>
      <c r="AO72" s="32"/>
    </row>
    <row r="73" spans="1:41" s="57" customFormat="1" ht="116.25" customHeight="1">
      <c r="A73" s="73">
        <v>25</v>
      </c>
      <c r="B73" s="52" t="s">
        <v>45</v>
      </c>
      <c r="C73" s="58" t="s">
        <v>46</v>
      </c>
      <c r="D73" s="38" t="s">
        <v>128</v>
      </c>
      <c r="E73" s="59" t="s">
        <v>91</v>
      </c>
      <c r="F73" s="78" t="s">
        <v>49</v>
      </c>
      <c r="G73" s="79">
        <v>120000</v>
      </c>
      <c r="H73" s="41">
        <v>0</v>
      </c>
      <c r="I73" s="80">
        <v>120000</v>
      </c>
      <c r="J73" s="81"/>
      <c r="K73" s="82"/>
      <c r="L73" s="83"/>
      <c r="M73" s="83"/>
      <c r="N73" s="81"/>
      <c r="O73" s="83"/>
      <c r="P73" s="83"/>
      <c r="Q73" s="84"/>
      <c r="R73" s="85"/>
      <c r="S73" s="85"/>
      <c r="T73" s="81"/>
      <c r="U73" s="81"/>
      <c r="V73" s="81"/>
      <c r="W73" s="86"/>
      <c r="X73" s="86"/>
      <c r="Y73" s="86"/>
      <c r="Z73" s="87"/>
      <c r="AA73" s="49"/>
      <c r="AB73" s="49"/>
      <c r="AC73" s="88"/>
      <c r="AD73" s="89"/>
      <c r="AE73" s="90"/>
      <c r="AF73" s="90"/>
      <c r="AG73" s="91" t="s">
        <v>104</v>
      </c>
      <c r="AH73" s="91" t="s">
        <v>51</v>
      </c>
      <c r="AI73" s="95">
        <v>120000</v>
      </c>
      <c r="AJ73" s="56"/>
      <c r="AK73" s="56"/>
      <c r="AL73" s="56"/>
      <c r="AM73" s="56"/>
      <c r="AN73" s="56"/>
      <c r="AO73" s="32"/>
    </row>
    <row r="74" spans="1:41" s="57" customFormat="1" ht="116.25" customHeight="1">
      <c r="A74" s="73">
        <v>26</v>
      </c>
      <c r="B74" s="52" t="s">
        <v>45</v>
      </c>
      <c r="C74" s="58" t="s">
        <v>46</v>
      </c>
      <c r="D74" s="38" t="s">
        <v>129</v>
      </c>
      <c r="E74" s="59" t="s">
        <v>91</v>
      </c>
      <c r="F74" s="78" t="s">
        <v>49</v>
      </c>
      <c r="G74" s="79">
        <v>120000</v>
      </c>
      <c r="H74" s="41">
        <v>0</v>
      </c>
      <c r="I74" s="80">
        <v>120000</v>
      </c>
      <c r="J74" s="81"/>
      <c r="K74" s="82"/>
      <c r="L74" s="83"/>
      <c r="M74" s="83"/>
      <c r="N74" s="81"/>
      <c r="O74" s="83"/>
      <c r="P74" s="83"/>
      <c r="Q74" s="84"/>
      <c r="R74" s="85"/>
      <c r="S74" s="85"/>
      <c r="T74" s="81"/>
      <c r="U74" s="81"/>
      <c r="V74" s="81"/>
      <c r="W74" s="86"/>
      <c r="X74" s="86"/>
      <c r="Y74" s="86"/>
      <c r="Z74" s="87"/>
      <c r="AA74" s="49"/>
      <c r="AB74" s="49"/>
      <c r="AC74" s="88"/>
      <c r="AD74" s="89"/>
      <c r="AE74" s="90"/>
      <c r="AF74" s="90"/>
      <c r="AG74" s="91" t="s">
        <v>104</v>
      </c>
      <c r="AH74" s="91" t="s">
        <v>51</v>
      </c>
      <c r="AI74" s="95">
        <v>120000</v>
      </c>
      <c r="AJ74" s="56"/>
      <c r="AK74" s="56"/>
      <c r="AL74" s="56"/>
      <c r="AM74" s="56"/>
      <c r="AN74" s="56"/>
      <c r="AO74" s="32"/>
    </row>
    <row r="75" spans="1:41" s="57" customFormat="1" ht="116.25" customHeight="1">
      <c r="A75" s="73">
        <v>27</v>
      </c>
      <c r="B75" s="52" t="s">
        <v>45</v>
      </c>
      <c r="C75" s="58" t="s">
        <v>46</v>
      </c>
      <c r="D75" s="38" t="s">
        <v>130</v>
      </c>
      <c r="E75" s="59" t="s">
        <v>91</v>
      </c>
      <c r="F75" s="78" t="s">
        <v>49</v>
      </c>
      <c r="G75" s="79">
        <v>120000</v>
      </c>
      <c r="H75" s="41">
        <v>0</v>
      </c>
      <c r="I75" s="80">
        <v>120000</v>
      </c>
      <c r="J75" s="81"/>
      <c r="K75" s="82"/>
      <c r="L75" s="83"/>
      <c r="M75" s="83"/>
      <c r="N75" s="81"/>
      <c r="O75" s="83"/>
      <c r="P75" s="83"/>
      <c r="Q75" s="84"/>
      <c r="R75" s="85"/>
      <c r="S75" s="85"/>
      <c r="T75" s="81"/>
      <c r="U75" s="81"/>
      <c r="V75" s="81"/>
      <c r="W75" s="86"/>
      <c r="X75" s="86"/>
      <c r="Y75" s="86"/>
      <c r="Z75" s="87"/>
      <c r="AA75" s="49"/>
      <c r="AB75" s="49"/>
      <c r="AC75" s="88"/>
      <c r="AD75" s="89"/>
      <c r="AE75" s="90"/>
      <c r="AF75" s="90"/>
      <c r="AG75" s="91" t="s">
        <v>104</v>
      </c>
      <c r="AH75" s="91" t="s">
        <v>51</v>
      </c>
      <c r="AI75" s="95">
        <v>120000</v>
      </c>
      <c r="AJ75" s="56"/>
      <c r="AK75" s="56"/>
      <c r="AL75" s="56"/>
      <c r="AM75" s="56"/>
      <c r="AN75" s="56"/>
      <c r="AO75" s="32"/>
    </row>
    <row r="76" spans="1:41" s="57" customFormat="1" ht="116.25" customHeight="1">
      <c r="A76" s="73">
        <v>28</v>
      </c>
      <c r="B76" s="52" t="s">
        <v>45</v>
      </c>
      <c r="C76" s="58" t="s">
        <v>46</v>
      </c>
      <c r="D76" s="38" t="s">
        <v>131</v>
      </c>
      <c r="E76" s="59" t="s">
        <v>91</v>
      </c>
      <c r="F76" s="78" t="s">
        <v>49</v>
      </c>
      <c r="G76" s="79">
        <v>70000</v>
      </c>
      <c r="H76" s="41">
        <v>0</v>
      </c>
      <c r="I76" s="80">
        <v>70000</v>
      </c>
      <c r="J76" s="81"/>
      <c r="K76" s="82"/>
      <c r="L76" s="83"/>
      <c r="M76" s="83"/>
      <c r="N76" s="81"/>
      <c r="O76" s="83"/>
      <c r="P76" s="83"/>
      <c r="Q76" s="84"/>
      <c r="R76" s="85"/>
      <c r="S76" s="85"/>
      <c r="T76" s="81"/>
      <c r="U76" s="81"/>
      <c r="V76" s="81"/>
      <c r="W76" s="86"/>
      <c r="X76" s="86"/>
      <c r="Y76" s="86"/>
      <c r="Z76" s="87"/>
      <c r="AA76" s="49"/>
      <c r="AB76" s="49"/>
      <c r="AC76" s="88"/>
      <c r="AD76" s="89"/>
      <c r="AE76" s="90"/>
      <c r="AF76" s="90"/>
      <c r="AG76" s="91" t="s">
        <v>104</v>
      </c>
      <c r="AH76" s="91" t="s">
        <v>51</v>
      </c>
      <c r="AI76" s="95">
        <v>70000</v>
      </c>
      <c r="AJ76" s="56"/>
      <c r="AK76" s="56"/>
      <c r="AL76" s="56"/>
      <c r="AM76" s="56"/>
      <c r="AN76" s="56"/>
      <c r="AO76" s="32"/>
    </row>
    <row r="77" spans="1:41" s="57" customFormat="1" ht="116.25" customHeight="1">
      <c r="A77" s="73">
        <v>29</v>
      </c>
      <c r="B77" s="52" t="s">
        <v>45</v>
      </c>
      <c r="C77" s="58" t="s">
        <v>46</v>
      </c>
      <c r="D77" s="38" t="s">
        <v>132</v>
      </c>
      <c r="E77" s="59" t="s">
        <v>91</v>
      </c>
      <c r="F77" s="78" t="s">
        <v>49</v>
      </c>
      <c r="G77" s="79">
        <v>70000</v>
      </c>
      <c r="H77" s="41">
        <v>0</v>
      </c>
      <c r="I77" s="80">
        <v>70000</v>
      </c>
      <c r="J77" s="81"/>
      <c r="K77" s="82"/>
      <c r="L77" s="83"/>
      <c r="M77" s="83"/>
      <c r="N77" s="81"/>
      <c r="O77" s="83"/>
      <c r="P77" s="83"/>
      <c r="Q77" s="84"/>
      <c r="R77" s="85"/>
      <c r="S77" s="85"/>
      <c r="T77" s="81"/>
      <c r="U77" s="81"/>
      <c r="V77" s="81"/>
      <c r="W77" s="86"/>
      <c r="X77" s="86"/>
      <c r="Y77" s="86"/>
      <c r="Z77" s="87"/>
      <c r="AA77" s="49"/>
      <c r="AB77" s="49"/>
      <c r="AC77" s="88"/>
      <c r="AD77" s="89"/>
      <c r="AE77" s="90"/>
      <c r="AF77" s="90"/>
      <c r="AG77" s="91" t="s">
        <v>104</v>
      </c>
      <c r="AH77" s="91" t="s">
        <v>51</v>
      </c>
      <c r="AI77" s="95">
        <v>70000</v>
      </c>
      <c r="AJ77" s="56"/>
      <c r="AK77" s="56"/>
      <c r="AL77" s="56"/>
      <c r="AM77" s="56"/>
      <c r="AN77" s="56"/>
      <c r="AO77" s="32"/>
    </row>
    <row r="78" spans="1:41" s="57" customFormat="1" ht="116.25" customHeight="1">
      <c r="A78" s="73">
        <v>30</v>
      </c>
      <c r="B78" s="52" t="s">
        <v>45</v>
      </c>
      <c r="C78" s="58" t="s">
        <v>46</v>
      </c>
      <c r="D78" s="38" t="s">
        <v>133</v>
      </c>
      <c r="E78" s="59" t="s">
        <v>91</v>
      </c>
      <c r="F78" s="78" t="s">
        <v>49</v>
      </c>
      <c r="G78" s="79">
        <v>70000</v>
      </c>
      <c r="H78" s="41">
        <v>0</v>
      </c>
      <c r="I78" s="80">
        <v>70000</v>
      </c>
      <c r="J78" s="81"/>
      <c r="K78" s="82"/>
      <c r="L78" s="83"/>
      <c r="M78" s="83"/>
      <c r="N78" s="81"/>
      <c r="O78" s="83"/>
      <c r="P78" s="83"/>
      <c r="Q78" s="84"/>
      <c r="R78" s="85"/>
      <c r="S78" s="85"/>
      <c r="T78" s="81"/>
      <c r="U78" s="81"/>
      <c r="V78" s="81"/>
      <c r="W78" s="86"/>
      <c r="X78" s="86"/>
      <c r="Y78" s="86"/>
      <c r="Z78" s="87"/>
      <c r="AA78" s="49"/>
      <c r="AB78" s="49"/>
      <c r="AC78" s="88"/>
      <c r="AD78" s="89"/>
      <c r="AE78" s="90"/>
      <c r="AF78" s="90"/>
      <c r="AG78" s="91" t="s">
        <v>104</v>
      </c>
      <c r="AH78" s="91" t="s">
        <v>51</v>
      </c>
      <c r="AI78" s="95">
        <v>70000</v>
      </c>
      <c r="AJ78" s="56"/>
      <c r="AK78" s="56"/>
      <c r="AL78" s="56"/>
      <c r="AM78" s="56"/>
      <c r="AN78" s="56"/>
      <c r="AO78" s="32"/>
    </row>
    <row r="79" spans="1:41" s="57" customFormat="1" ht="116.25" customHeight="1">
      <c r="A79" s="73">
        <v>31</v>
      </c>
      <c r="B79" s="90" t="s">
        <v>45</v>
      </c>
      <c r="C79" s="96" t="s">
        <v>46</v>
      </c>
      <c r="D79" s="49" t="s">
        <v>134</v>
      </c>
      <c r="E79" s="97" t="s">
        <v>91</v>
      </c>
      <c r="F79" s="78" t="s">
        <v>49</v>
      </c>
      <c r="G79" s="79">
        <v>70000</v>
      </c>
      <c r="H79" s="41">
        <v>0</v>
      </c>
      <c r="I79" s="80">
        <v>70000</v>
      </c>
      <c r="J79" s="81"/>
      <c r="K79" s="82"/>
      <c r="L79" s="83"/>
      <c r="M79" s="83"/>
      <c r="N79" s="81"/>
      <c r="O79" s="83"/>
      <c r="P79" s="83"/>
      <c r="Q79" s="84"/>
      <c r="R79" s="85"/>
      <c r="S79" s="85"/>
      <c r="T79" s="81"/>
      <c r="U79" s="81"/>
      <c r="V79" s="81"/>
      <c r="W79" s="86"/>
      <c r="X79" s="86"/>
      <c r="Y79" s="86"/>
      <c r="Z79" s="87"/>
      <c r="AA79" s="49"/>
      <c r="AB79" s="49"/>
      <c r="AC79" s="88"/>
      <c r="AD79" s="89"/>
      <c r="AE79" s="90"/>
      <c r="AF79" s="90"/>
      <c r="AG79" s="91" t="s">
        <v>104</v>
      </c>
      <c r="AH79" s="91" t="s">
        <v>51</v>
      </c>
      <c r="AI79" s="95">
        <v>70000</v>
      </c>
      <c r="AJ79" s="56"/>
      <c r="AK79" s="56"/>
      <c r="AL79" s="56"/>
      <c r="AM79" s="56"/>
      <c r="AN79" s="56"/>
      <c r="AO79" s="32"/>
    </row>
    <row r="80" spans="1:41" s="57" customFormat="1" ht="116.25" customHeight="1">
      <c r="A80" s="70">
        <v>32</v>
      </c>
      <c r="B80" s="52" t="s">
        <v>45</v>
      </c>
      <c r="C80" s="58" t="s">
        <v>46</v>
      </c>
      <c r="D80" s="38" t="s">
        <v>135</v>
      </c>
      <c r="E80" s="59" t="s">
        <v>91</v>
      </c>
      <c r="F80" s="78" t="s">
        <v>49</v>
      </c>
      <c r="G80" s="41">
        <v>70000</v>
      </c>
      <c r="H80" s="41">
        <v>0</v>
      </c>
      <c r="I80" s="72">
        <v>70000</v>
      </c>
      <c r="J80" s="42"/>
      <c r="K80" s="43"/>
      <c r="L80" s="44"/>
      <c r="M80" s="44"/>
      <c r="N80" s="42"/>
      <c r="O80" s="44"/>
      <c r="P80" s="44"/>
      <c r="Q80" s="45"/>
      <c r="R80" s="46"/>
      <c r="S80" s="46"/>
      <c r="T80" s="42"/>
      <c r="U80" s="42"/>
      <c r="V80" s="42"/>
      <c r="W80" s="47"/>
      <c r="X80" s="47"/>
      <c r="Y80" s="47"/>
      <c r="Z80" s="48"/>
      <c r="AA80" s="38"/>
      <c r="AB80" s="38"/>
      <c r="AC80" s="50"/>
      <c r="AD80" s="51"/>
      <c r="AE80" s="52"/>
      <c r="AF80" s="52"/>
      <c r="AG80" s="53" t="s">
        <v>104</v>
      </c>
      <c r="AH80" s="53" t="s">
        <v>51</v>
      </c>
      <c r="AI80" s="95">
        <v>70000</v>
      </c>
      <c r="AJ80" s="56"/>
      <c r="AK80" s="56"/>
      <c r="AL80" s="56"/>
      <c r="AM80" s="56"/>
      <c r="AN80" s="56"/>
      <c r="AO80" s="32"/>
    </row>
    <row r="81" spans="1:41" s="57" customFormat="1" ht="135">
      <c r="A81" s="70">
        <v>33</v>
      </c>
      <c r="B81" s="36" t="s">
        <v>45</v>
      </c>
      <c r="C81" s="37" t="s">
        <v>84</v>
      </c>
      <c r="D81" s="56" t="s">
        <v>136</v>
      </c>
      <c r="E81" s="56" t="s">
        <v>137</v>
      </c>
      <c r="F81" s="78" t="s">
        <v>49</v>
      </c>
      <c r="G81" s="95">
        <v>137597</v>
      </c>
      <c r="H81" s="41">
        <v>0</v>
      </c>
      <c r="I81" s="56">
        <v>137597</v>
      </c>
      <c r="J81" s="56"/>
      <c r="K81" s="56"/>
      <c r="L81" s="53"/>
      <c r="M81" s="53"/>
      <c r="N81" s="56"/>
      <c r="O81" s="56"/>
      <c r="P81" s="56"/>
      <c r="Q81" s="56"/>
      <c r="R81" s="56"/>
      <c r="S81" s="56"/>
      <c r="T81" s="56"/>
      <c r="U81" s="56"/>
      <c r="V81" s="56"/>
      <c r="W81" s="56"/>
      <c r="X81" s="56"/>
      <c r="Y81" s="56"/>
      <c r="Z81" s="98"/>
      <c r="AA81" s="98"/>
      <c r="AB81" s="98"/>
      <c r="AC81" s="98"/>
      <c r="AD81" s="56"/>
      <c r="AE81" s="56"/>
      <c r="AF81" s="56"/>
      <c r="AG81" s="56"/>
      <c r="AH81" s="56"/>
      <c r="AI81" s="95"/>
      <c r="AJ81" s="53" t="s">
        <v>104</v>
      </c>
      <c r="AK81" s="53" t="s">
        <v>51</v>
      </c>
      <c r="AL81" s="95">
        <v>137597</v>
      </c>
      <c r="AM81" s="56"/>
      <c r="AN81" s="56"/>
      <c r="AO81" s="56"/>
    </row>
    <row r="82" spans="1:41" s="57" customFormat="1" ht="135">
      <c r="A82" s="70">
        <v>34</v>
      </c>
      <c r="B82" s="36" t="s">
        <v>45</v>
      </c>
      <c r="C82" s="37" t="s">
        <v>84</v>
      </c>
      <c r="D82" s="56" t="s">
        <v>138</v>
      </c>
      <c r="E82" s="56" t="s">
        <v>137</v>
      </c>
      <c r="F82" s="78" t="s">
        <v>49</v>
      </c>
      <c r="G82" s="95">
        <v>62024</v>
      </c>
      <c r="H82" s="41">
        <v>0</v>
      </c>
      <c r="I82" s="56">
        <v>62024</v>
      </c>
      <c r="J82" s="56"/>
      <c r="K82" s="56"/>
      <c r="L82" s="53"/>
      <c r="M82" s="53"/>
      <c r="N82" s="56"/>
      <c r="O82" s="56"/>
      <c r="P82" s="56"/>
      <c r="Q82" s="56"/>
      <c r="R82" s="56"/>
      <c r="S82" s="56"/>
      <c r="T82" s="56"/>
      <c r="U82" s="56"/>
      <c r="V82" s="56"/>
      <c r="W82" s="56"/>
      <c r="X82" s="56"/>
      <c r="Y82" s="56"/>
      <c r="Z82" s="98"/>
      <c r="AA82" s="98"/>
      <c r="AB82" s="98"/>
      <c r="AC82" s="98"/>
      <c r="AD82" s="56"/>
      <c r="AE82" s="56"/>
      <c r="AF82" s="56"/>
      <c r="AG82" s="56"/>
      <c r="AH82" s="56"/>
      <c r="AI82" s="95"/>
      <c r="AJ82" s="53" t="s">
        <v>104</v>
      </c>
      <c r="AK82" s="53" t="s">
        <v>51</v>
      </c>
      <c r="AL82" s="95">
        <v>62024</v>
      </c>
      <c r="AM82" s="56"/>
      <c r="AN82" s="56"/>
      <c r="AO82" s="56"/>
    </row>
    <row r="83" spans="1:41" s="57" customFormat="1" ht="135">
      <c r="A83" s="70">
        <v>35</v>
      </c>
      <c r="B83" s="36" t="s">
        <v>45</v>
      </c>
      <c r="C83" s="37" t="s">
        <v>84</v>
      </c>
      <c r="D83" s="56" t="s">
        <v>139</v>
      </c>
      <c r="E83" s="56" t="s">
        <v>137</v>
      </c>
      <c r="F83" s="78" t="s">
        <v>49</v>
      </c>
      <c r="G83" s="95">
        <v>50000</v>
      </c>
      <c r="H83" s="41">
        <v>0</v>
      </c>
      <c r="I83" s="56">
        <v>50000</v>
      </c>
      <c r="J83" s="56"/>
      <c r="K83" s="56"/>
      <c r="L83" s="53"/>
      <c r="M83" s="53"/>
      <c r="N83" s="56"/>
      <c r="O83" s="56"/>
      <c r="P83" s="56"/>
      <c r="Q83" s="56"/>
      <c r="R83" s="56"/>
      <c r="S83" s="56"/>
      <c r="T83" s="56"/>
      <c r="U83" s="56"/>
      <c r="V83" s="56"/>
      <c r="W83" s="56"/>
      <c r="X83" s="56"/>
      <c r="Y83" s="56"/>
      <c r="Z83" s="98"/>
      <c r="AA83" s="98"/>
      <c r="AB83" s="98"/>
      <c r="AC83" s="98"/>
      <c r="AD83" s="56"/>
      <c r="AE83" s="56"/>
      <c r="AF83" s="56"/>
      <c r="AG83" s="56"/>
      <c r="AH83" s="56"/>
      <c r="AI83" s="95"/>
      <c r="AJ83" s="53" t="s">
        <v>104</v>
      </c>
      <c r="AK83" s="53" t="s">
        <v>51</v>
      </c>
      <c r="AL83" s="95">
        <v>50000</v>
      </c>
      <c r="AM83" s="56"/>
      <c r="AN83" s="56"/>
      <c r="AO83" s="56"/>
    </row>
    <row r="84" spans="1:41" s="57" customFormat="1" ht="135">
      <c r="A84" s="70">
        <v>36</v>
      </c>
      <c r="B84" s="36" t="s">
        <v>45</v>
      </c>
      <c r="C84" s="37" t="s">
        <v>84</v>
      </c>
      <c r="D84" s="56" t="s">
        <v>140</v>
      </c>
      <c r="E84" s="56" t="s">
        <v>137</v>
      </c>
      <c r="F84" s="78" t="s">
        <v>49</v>
      </c>
      <c r="G84" s="95">
        <v>117843</v>
      </c>
      <c r="H84" s="41">
        <v>0</v>
      </c>
      <c r="I84" s="56">
        <v>117843</v>
      </c>
      <c r="J84" s="56"/>
      <c r="K84" s="56"/>
      <c r="L84" s="53"/>
      <c r="M84" s="53"/>
      <c r="N84" s="56"/>
      <c r="O84" s="56"/>
      <c r="P84" s="56"/>
      <c r="Q84" s="56"/>
      <c r="R84" s="56"/>
      <c r="S84" s="56"/>
      <c r="T84" s="56"/>
      <c r="U84" s="56"/>
      <c r="V84" s="56"/>
      <c r="W84" s="56"/>
      <c r="X84" s="56"/>
      <c r="Y84" s="56"/>
      <c r="Z84" s="98"/>
      <c r="AA84" s="98"/>
      <c r="AB84" s="98"/>
      <c r="AC84" s="98"/>
      <c r="AD84" s="56"/>
      <c r="AE84" s="56"/>
      <c r="AF84" s="56"/>
      <c r="AG84" s="56"/>
      <c r="AH84" s="56"/>
      <c r="AI84" s="95"/>
      <c r="AJ84" s="53" t="s">
        <v>104</v>
      </c>
      <c r="AK84" s="53" t="s">
        <v>51</v>
      </c>
      <c r="AL84" s="95">
        <v>117843</v>
      </c>
      <c r="AM84" s="56"/>
      <c r="AN84" s="56"/>
      <c r="AO84" s="56"/>
    </row>
    <row r="85" spans="1:41" s="57" customFormat="1" ht="135">
      <c r="A85" s="70">
        <v>37</v>
      </c>
      <c r="B85" s="36" t="s">
        <v>45</v>
      </c>
      <c r="C85" s="37" t="s">
        <v>84</v>
      </c>
      <c r="D85" s="56" t="s">
        <v>141</v>
      </c>
      <c r="E85" s="56" t="s">
        <v>137</v>
      </c>
      <c r="F85" s="78" t="s">
        <v>49</v>
      </c>
      <c r="G85" s="95">
        <v>50000</v>
      </c>
      <c r="H85" s="41">
        <v>0</v>
      </c>
      <c r="I85" s="56">
        <v>50000</v>
      </c>
      <c r="J85" s="56"/>
      <c r="K85" s="56"/>
      <c r="L85" s="53"/>
      <c r="M85" s="53"/>
      <c r="N85" s="56"/>
      <c r="O85" s="56"/>
      <c r="P85" s="56"/>
      <c r="Q85" s="56"/>
      <c r="R85" s="56"/>
      <c r="S85" s="56"/>
      <c r="T85" s="56"/>
      <c r="U85" s="56"/>
      <c r="V85" s="56"/>
      <c r="W85" s="56"/>
      <c r="X85" s="56"/>
      <c r="Y85" s="56"/>
      <c r="Z85" s="98"/>
      <c r="AA85" s="98"/>
      <c r="AB85" s="98"/>
      <c r="AC85" s="98"/>
      <c r="AD85" s="56"/>
      <c r="AE85" s="56"/>
      <c r="AF85" s="56"/>
      <c r="AG85" s="56"/>
      <c r="AH85" s="56"/>
      <c r="AI85" s="95"/>
      <c r="AJ85" s="53" t="s">
        <v>104</v>
      </c>
      <c r="AK85" s="53" t="s">
        <v>51</v>
      </c>
      <c r="AL85" s="95">
        <v>50000</v>
      </c>
      <c r="AM85" s="56"/>
      <c r="AN85" s="56"/>
      <c r="AO85" s="56"/>
    </row>
    <row r="86" spans="1:41" s="57" customFormat="1" ht="105">
      <c r="A86" s="70">
        <v>38</v>
      </c>
      <c r="B86" s="52" t="s">
        <v>45</v>
      </c>
      <c r="C86" s="58" t="s">
        <v>46</v>
      </c>
      <c r="D86" s="56" t="s">
        <v>142</v>
      </c>
      <c r="E86" s="59" t="s">
        <v>91</v>
      </c>
      <c r="F86" s="78" t="s">
        <v>49</v>
      </c>
      <c r="G86" s="95">
        <v>314380</v>
      </c>
      <c r="H86" s="41">
        <v>0</v>
      </c>
      <c r="I86" s="95">
        <v>314380</v>
      </c>
      <c r="J86" s="56"/>
      <c r="K86" s="56"/>
      <c r="L86" s="53"/>
      <c r="M86" s="53"/>
      <c r="N86" s="56"/>
      <c r="O86" s="56"/>
      <c r="P86" s="56"/>
      <c r="Q86" s="56"/>
      <c r="R86" s="56"/>
      <c r="S86" s="56"/>
      <c r="T86" s="56"/>
      <c r="U86" s="56"/>
      <c r="V86" s="56"/>
      <c r="W86" s="56"/>
      <c r="X86" s="56"/>
      <c r="Y86" s="56"/>
      <c r="Z86" s="98"/>
      <c r="AA86" s="98"/>
      <c r="AB86" s="98"/>
      <c r="AC86" s="98"/>
      <c r="AD86" s="56"/>
      <c r="AE86" s="56"/>
      <c r="AF86" s="56"/>
      <c r="AG86" s="56"/>
      <c r="AH86" s="56"/>
      <c r="AI86" s="95"/>
      <c r="AJ86" s="53" t="s">
        <v>104</v>
      </c>
      <c r="AK86" s="53" t="s">
        <v>51</v>
      </c>
      <c r="AL86" s="95">
        <v>314380</v>
      </c>
      <c r="AM86" s="56"/>
      <c r="AN86" s="56"/>
      <c r="AO86" s="59" t="s">
        <v>58</v>
      </c>
    </row>
    <row r="87" spans="1:41" s="57" customFormat="1" ht="105">
      <c r="A87" s="70">
        <v>39</v>
      </c>
      <c r="B87" s="52" t="s">
        <v>45</v>
      </c>
      <c r="C87" s="58" t="s">
        <v>46</v>
      </c>
      <c r="D87" s="56" t="s">
        <v>143</v>
      </c>
      <c r="E87" s="59" t="s">
        <v>91</v>
      </c>
      <c r="F87" s="78" t="s">
        <v>49</v>
      </c>
      <c r="G87" s="95">
        <v>287508</v>
      </c>
      <c r="H87" s="41">
        <v>0</v>
      </c>
      <c r="I87" s="95">
        <v>287508</v>
      </c>
      <c r="J87" s="56"/>
      <c r="K87" s="56"/>
      <c r="L87" s="53"/>
      <c r="M87" s="53"/>
      <c r="N87" s="56"/>
      <c r="O87" s="56"/>
      <c r="P87" s="56"/>
      <c r="Q87" s="56"/>
      <c r="R87" s="56"/>
      <c r="S87" s="56"/>
      <c r="T87" s="56"/>
      <c r="U87" s="56"/>
      <c r="V87" s="56"/>
      <c r="W87" s="56"/>
      <c r="X87" s="56"/>
      <c r="Y87" s="56"/>
      <c r="Z87" s="98"/>
      <c r="AA87" s="98"/>
      <c r="AB87" s="98"/>
      <c r="AC87" s="98"/>
      <c r="AD87" s="56"/>
      <c r="AE87" s="56"/>
      <c r="AF87" s="56"/>
      <c r="AG87" s="56"/>
      <c r="AH87" s="56"/>
      <c r="AI87" s="95"/>
      <c r="AJ87" s="53" t="s">
        <v>104</v>
      </c>
      <c r="AK87" s="53" t="s">
        <v>51</v>
      </c>
      <c r="AL87" s="95">
        <v>287508</v>
      </c>
      <c r="AM87" s="56"/>
      <c r="AN87" s="56"/>
      <c r="AO87" s="59" t="s">
        <v>58</v>
      </c>
    </row>
    <row r="88" spans="1:41" s="57" customFormat="1" ht="135">
      <c r="A88" s="70">
        <v>40</v>
      </c>
      <c r="B88" s="36" t="s">
        <v>45</v>
      </c>
      <c r="C88" s="37" t="s">
        <v>56</v>
      </c>
      <c r="D88" s="56" t="s">
        <v>144</v>
      </c>
      <c r="E88" s="77" t="s">
        <v>61</v>
      </c>
      <c r="F88" s="78" t="s">
        <v>49</v>
      </c>
      <c r="G88" s="95">
        <v>536963</v>
      </c>
      <c r="H88" s="41">
        <v>0</v>
      </c>
      <c r="I88" s="56">
        <v>536963</v>
      </c>
      <c r="J88" s="56"/>
      <c r="K88" s="56"/>
      <c r="L88" s="53"/>
      <c r="M88" s="53"/>
      <c r="N88" s="56"/>
      <c r="O88" s="56"/>
      <c r="P88" s="56"/>
      <c r="Q88" s="56"/>
      <c r="R88" s="56"/>
      <c r="S88" s="56"/>
      <c r="T88" s="56"/>
      <c r="U88" s="56"/>
      <c r="V88" s="56"/>
      <c r="W88" s="56"/>
      <c r="X88" s="56"/>
      <c r="Y88" s="56"/>
      <c r="Z88" s="98"/>
      <c r="AA88" s="98"/>
      <c r="AB88" s="98"/>
      <c r="AC88" s="98"/>
      <c r="AD88" s="56"/>
      <c r="AE88" s="56"/>
      <c r="AF88" s="56"/>
      <c r="AG88" s="56"/>
      <c r="AH88" s="56"/>
      <c r="AI88" s="95"/>
      <c r="AJ88" s="53" t="s">
        <v>104</v>
      </c>
      <c r="AK88" s="53" t="s">
        <v>51</v>
      </c>
      <c r="AL88" s="95">
        <v>536963</v>
      </c>
      <c r="AM88" s="56"/>
      <c r="AN88" s="56"/>
      <c r="AO88" s="59" t="s">
        <v>58</v>
      </c>
    </row>
    <row r="89" spans="1:41" s="57" customFormat="1" ht="135">
      <c r="A89" s="70">
        <v>41</v>
      </c>
      <c r="B89" s="36" t="s">
        <v>45</v>
      </c>
      <c r="C89" s="37" t="s">
        <v>56</v>
      </c>
      <c r="D89" s="56" t="s">
        <v>145</v>
      </c>
      <c r="E89" s="77" t="s">
        <v>61</v>
      </c>
      <c r="F89" s="78" t="s">
        <v>49</v>
      </c>
      <c r="G89" s="95">
        <v>190116</v>
      </c>
      <c r="H89" s="41">
        <v>0</v>
      </c>
      <c r="I89" s="56">
        <v>190116</v>
      </c>
      <c r="J89" s="56"/>
      <c r="K89" s="56"/>
      <c r="L89" s="53"/>
      <c r="M89" s="53"/>
      <c r="N89" s="56"/>
      <c r="O89" s="56"/>
      <c r="P89" s="56"/>
      <c r="Q89" s="56"/>
      <c r="R89" s="56"/>
      <c r="S89" s="56"/>
      <c r="T89" s="56"/>
      <c r="U89" s="56"/>
      <c r="V89" s="56"/>
      <c r="W89" s="56"/>
      <c r="X89" s="56"/>
      <c r="Y89" s="56"/>
      <c r="Z89" s="98"/>
      <c r="AA89" s="98"/>
      <c r="AB89" s="98"/>
      <c r="AC89" s="98"/>
      <c r="AD89" s="56"/>
      <c r="AE89" s="56"/>
      <c r="AF89" s="56"/>
      <c r="AG89" s="56"/>
      <c r="AH89" s="56"/>
      <c r="AI89" s="95"/>
      <c r="AJ89" s="53" t="s">
        <v>104</v>
      </c>
      <c r="AK89" s="53" t="s">
        <v>51</v>
      </c>
      <c r="AL89" s="95">
        <v>190116</v>
      </c>
      <c r="AM89" s="56"/>
      <c r="AN89" s="56"/>
      <c r="AO89" s="59" t="s">
        <v>58</v>
      </c>
    </row>
    <row r="90" spans="1:41" s="57" customFormat="1" ht="135">
      <c r="A90" s="70">
        <v>42</v>
      </c>
      <c r="B90" s="36" t="s">
        <v>45</v>
      </c>
      <c r="C90" s="37" t="s">
        <v>56</v>
      </c>
      <c r="D90" s="56" t="s">
        <v>146</v>
      </c>
      <c r="E90" s="77" t="s">
        <v>61</v>
      </c>
      <c r="F90" s="78" t="s">
        <v>49</v>
      </c>
      <c r="G90" s="95">
        <v>326234</v>
      </c>
      <c r="H90" s="41">
        <v>0</v>
      </c>
      <c r="I90" s="56">
        <v>326234</v>
      </c>
      <c r="J90" s="56"/>
      <c r="K90" s="56"/>
      <c r="L90" s="53"/>
      <c r="M90" s="53"/>
      <c r="N90" s="56"/>
      <c r="O90" s="56"/>
      <c r="P90" s="56"/>
      <c r="Q90" s="56"/>
      <c r="R90" s="56"/>
      <c r="S90" s="56"/>
      <c r="T90" s="56"/>
      <c r="U90" s="56"/>
      <c r="V90" s="56"/>
      <c r="W90" s="56"/>
      <c r="X90" s="56"/>
      <c r="Y90" s="56"/>
      <c r="Z90" s="98"/>
      <c r="AA90" s="98"/>
      <c r="AB90" s="98"/>
      <c r="AC90" s="98"/>
      <c r="AD90" s="56"/>
      <c r="AE90" s="56"/>
      <c r="AF90" s="56"/>
      <c r="AG90" s="56"/>
      <c r="AH90" s="56"/>
      <c r="AI90" s="95"/>
      <c r="AJ90" s="53" t="s">
        <v>104</v>
      </c>
      <c r="AK90" s="53" t="s">
        <v>51</v>
      </c>
      <c r="AL90" s="95">
        <v>326234</v>
      </c>
      <c r="AM90" s="56"/>
      <c r="AN90" s="56"/>
      <c r="AO90" s="59" t="s">
        <v>58</v>
      </c>
    </row>
    <row r="91" spans="1:41" s="57" customFormat="1" ht="135">
      <c r="A91" s="70">
        <v>43</v>
      </c>
      <c r="B91" s="36" t="s">
        <v>45</v>
      </c>
      <c r="C91" s="37" t="s">
        <v>56</v>
      </c>
      <c r="D91" s="56" t="s">
        <v>147</v>
      </c>
      <c r="E91" s="77" t="s">
        <v>61</v>
      </c>
      <c r="F91" s="78" t="s">
        <v>49</v>
      </c>
      <c r="G91" s="95">
        <v>713306</v>
      </c>
      <c r="H91" s="41">
        <v>0</v>
      </c>
      <c r="I91" s="56">
        <v>713306</v>
      </c>
      <c r="J91" s="56"/>
      <c r="K91" s="56"/>
      <c r="L91" s="53"/>
      <c r="M91" s="53"/>
      <c r="N91" s="56"/>
      <c r="O91" s="56"/>
      <c r="P91" s="56"/>
      <c r="Q91" s="56"/>
      <c r="R91" s="56"/>
      <c r="S91" s="56"/>
      <c r="T91" s="56"/>
      <c r="U91" s="56"/>
      <c r="V91" s="56"/>
      <c r="W91" s="56"/>
      <c r="X91" s="56"/>
      <c r="Y91" s="56"/>
      <c r="Z91" s="98"/>
      <c r="AA91" s="98"/>
      <c r="AB91" s="98"/>
      <c r="AC91" s="98"/>
      <c r="AD91" s="56"/>
      <c r="AE91" s="56"/>
      <c r="AF91" s="56"/>
      <c r="AG91" s="56"/>
      <c r="AH91" s="56"/>
      <c r="AI91" s="95"/>
      <c r="AJ91" s="53" t="s">
        <v>104</v>
      </c>
      <c r="AK91" s="53" t="s">
        <v>51</v>
      </c>
      <c r="AL91" s="95">
        <v>713306</v>
      </c>
      <c r="AM91" s="56"/>
      <c r="AN91" s="56"/>
      <c r="AO91" s="59" t="s">
        <v>58</v>
      </c>
    </row>
    <row r="92" spans="1:41" s="57" customFormat="1" ht="135">
      <c r="A92" s="70">
        <v>44</v>
      </c>
      <c r="B92" s="36" t="s">
        <v>45</v>
      </c>
      <c r="C92" s="37" t="s">
        <v>56</v>
      </c>
      <c r="D92" s="56" t="s">
        <v>148</v>
      </c>
      <c r="E92" s="77" t="s">
        <v>61</v>
      </c>
      <c r="F92" s="78" t="s">
        <v>49</v>
      </c>
      <c r="G92" s="95">
        <v>1649807</v>
      </c>
      <c r="H92" s="41">
        <v>0</v>
      </c>
      <c r="I92" s="56">
        <v>1649807</v>
      </c>
      <c r="J92" s="56"/>
      <c r="K92" s="56"/>
      <c r="L92" s="53"/>
      <c r="M92" s="53"/>
      <c r="N92" s="56"/>
      <c r="O92" s="56"/>
      <c r="P92" s="56"/>
      <c r="Q92" s="56"/>
      <c r="R92" s="56"/>
      <c r="S92" s="56"/>
      <c r="T92" s="56"/>
      <c r="U92" s="56"/>
      <c r="V92" s="56"/>
      <c r="W92" s="56"/>
      <c r="X92" s="56"/>
      <c r="Y92" s="56"/>
      <c r="Z92" s="98"/>
      <c r="AA92" s="98"/>
      <c r="AB92" s="98"/>
      <c r="AC92" s="98"/>
      <c r="AD92" s="56"/>
      <c r="AE92" s="56"/>
      <c r="AF92" s="56"/>
      <c r="AG92" s="56"/>
      <c r="AH92" s="56"/>
      <c r="AI92" s="95"/>
      <c r="AJ92" s="53" t="s">
        <v>104</v>
      </c>
      <c r="AK92" s="53" t="s">
        <v>51</v>
      </c>
      <c r="AL92" s="95">
        <v>1649807</v>
      </c>
      <c r="AM92" s="56"/>
      <c r="AN92" s="56"/>
      <c r="AO92" s="59" t="s">
        <v>58</v>
      </c>
    </row>
    <row r="93" spans="1:41" s="57" customFormat="1" ht="135">
      <c r="A93" s="70">
        <v>45</v>
      </c>
      <c r="B93" s="36" t="s">
        <v>45</v>
      </c>
      <c r="C93" s="37" t="s">
        <v>56</v>
      </c>
      <c r="D93" s="56" t="s">
        <v>149</v>
      </c>
      <c r="E93" s="77" t="s">
        <v>61</v>
      </c>
      <c r="F93" s="78" t="s">
        <v>49</v>
      </c>
      <c r="G93" s="95">
        <v>346238</v>
      </c>
      <c r="H93" s="41">
        <v>0</v>
      </c>
      <c r="I93" s="56">
        <v>346238</v>
      </c>
      <c r="J93" s="56"/>
      <c r="K93" s="56"/>
      <c r="L93" s="53"/>
      <c r="M93" s="53"/>
      <c r="N93" s="56"/>
      <c r="O93" s="56"/>
      <c r="P93" s="56"/>
      <c r="Q93" s="56"/>
      <c r="R93" s="56"/>
      <c r="S93" s="56"/>
      <c r="T93" s="56"/>
      <c r="U93" s="56"/>
      <c r="V93" s="56"/>
      <c r="W93" s="56"/>
      <c r="X93" s="56"/>
      <c r="Y93" s="56"/>
      <c r="Z93" s="98"/>
      <c r="AA93" s="98"/>
      <c r="AB93" s="98"/>
      <c r="AC93" s="98"/>
      <c r="AD93" s="56"/>
      <c r="AE93" s="56"/>
      <c r="AF93" s="56"/>
      <c r="AG93" s="56"/>
      <c r="AH93" s="56"/>
      <c r="AI93" s="95"/>
      <c r="AJ93" s="53" t="s">
        <v>104</v>
      </c>
      <c r="AK93" s="53" t="s">
        <v>51</v>
      </c>
      <c r="AL93" s="95">
        <v>346238</v>
      </c>
      <c r="AM93" s="56"/>
      <c r="AN93" s="56"/>
      <c r="AO93" s="59" t="s">
        <v>58</v>
      </c>
    </row>
    <row r="94" spans="1:41" s="57" customFormat="1" ht="135">
      <c r="A94" s="70">
        <v>46</v>
      </c>
      <c r="B94" s="36" t="s">
        <v>45</v>
      </c>
      <c r="C94" s="37" t="s">
        <v>56</v>
      </c>
      <c r="D94" s="56" t="s">
        <v>150</v>
      </c>
      <c r="E94" s="77" t="s">
        <v>61</v>
      </c>
      <c r="F94" s="78" t="s">
        <v>49</v>
      </c>
      <c r="G94" s="95">
        <v>171943</v>
      </c>
      <c r="H94" s="41">
        <v>0</v>
      </c>
      <c r="I94" s="56">
        <v>171943</v>
      </c>
      <c r="J94" s="56"/>
      <c r="K94" s="56"/>
      <c r="L94" s="53"/>
      <c r="M94" s="53"/>
      <c r="N94" s="56"/>
      <c r="O94" s="56"/>
      <c r="P94" s="56"/>
      <c r="Q94" s="56"/>
      <c r="R94" s="56"/>
      <c r="S94" s="56"/>
      <c r="T94" s="56"/>
      <c r="U94" s="56"/>
      <c r="V94" s="56"/>
      <c r="W94" s="56"/>
      <c r="X94" s="56"/>
      <c r="Y94" s="56"/>
      <c r="Z94" s="98"/>
      <c r="AA94" s="98"/>
      <c r="AB94" s="98"/>
      <c r="AC94" s="98"/>
      <c r="AD94" s="56"/>
      <c r="AE94" s="56"/>
      <c r="AF94" s="56"/>
      <c r="AG94" s="56"/>
      <c r="AH94" s="56"/>
      <c r="AI94" s="95"/>
      <c r="AJ94" s="53" t="s">
        <v>104</v>
      </c>
      <c r="AK94" s="53" t="s">
        <v>51</v>
      </c>
      <c r="AL94" s="95">
        <v>171943</v>
      </c>
      <c r="AM94" s="56"/>
      <c r="AN94" s="56"/>
      <c r="AO94" s="56"/>
    </row>
    <row r="95" spans="1:41" s="57" customFormat="1" ht="135">
      <c r="A95" s="70">
        <v>47</v>
      </c>
      <c r="B95" s="36" t="s">
        <v>45</v>
      </c>
      <c r="C95" s="37" t="s">
        <v>84</v>
      </c>
      <c r="D95" s="56" t="s">
        <v>151</v>
      </c>
      <c r="E95" s="59" t="s">
        <v>91</v>
      </c>
      <c r="F95" s="78" t="s">
        <v>49</v>
      </c>
      <c r="G95" s="95">
        <v>206879</v>
      </c>
      <c r="H95" s="41">
        <v>0</v>
      </c>
      <c r="I95" s="56">
        <v>206879</v>
      </c>
      <c r="J95" s="56"/>
      <c r="K95" s="56"/>
      <c r="L95" s="53"/>
      <c r="M95" s="53"/>
      <c r="N95" s="56"/>
      <c r="O95" s="56"/>
      <c r="P95" s="56"/>
      <c r="Q95" s="56"/>
      <c r="R95" s="56"/>
      <c r="S95" s="56"/>
      <c r="T95" s="56"/>
      <c r="U95" s="56"/>
      <c r="V95" s="56"/>
      <c r="W95" s="56"/>
      <c r="X95" s="56"/>
      <c r="Y95" s="56"/>
      <c r="Z95" s="98"/>
      <c r="AA95" s="98"/>
      <c r="AB95" s="98"/>
      <c r="AC95" s="98"/>
      <c r="AD95" s="56"/>
      <c r="AE95" s="56"/>
      <c r="AF95" s="56"/>
      <c r="AG95" s="56"/>
      <c r="AH95" s="56"/>
      <c r="AI95" s="95"/>
      <c r="AJ95" s="53" t="s">
        <v>104</v>
      </c>
      <c r="AK95" s="53" t="s">
        <v>51</v>
      </c>
      <c r="AL95" s="95">
        <v>206879</v>
      </c>
      <c r="AM95" s="56"/>
      <c r="AN95" s="56"/>
      <c r="AO95" s="56"/>
    </row>
    <row r="96" spans="1:41" s="57" customFormat="1" ht="135">
      <c r="A96" s="70">
        <v>48</v>
      </c>
      <c r="B96" s="36" t="s">
        <v>45</v>
      </c>
      <c r="C96" s="37" t="s">
        <v>56</v>
      </c>
      <c r="D96" s="56" t="s">
        <v>152</v>
      </c>
      <c r="E96" s="77" t="s">
        <v>61</v>
      </c>
      <c r="F96" s="78" t="s">
        <v>49</v>
      </c>
      <c r="G96" s="95">
        <v>230587</v>
      </c>
      <c r="H96" s="41">
        <v>0</v>
      </c>
      <c r="I96" s="56">
        <v>230587</v>
      </c>
      <c r="J96" s="56"/>
      <c r="K96" s="56"/>
      <c r="L96" s="53"/>
      <c r="M96" s="53"/>
      <c r="N96" s="56"/>
      <c r="O96" s="56"/>
      <c r="P96" s="56"/>
      <c r="Q96" s="56"/>
      <c r="R96" s="56"/>
      <c r="S96" s="56"/>
      <c r="T96" s="56"/>
      <c r="U96" s="56"/>
      <c r="V96" s="56"/>
      <c r="W96" s="56"/>
      <c r="X96" s="56"/>
      <c r="Y96" s="56"/>
      <c r="Z96" s="98"/>
      <c r="AA96" s="98"/>
      <c r="AB96" s="98"/>
      <c r="AC96" s="98"/>
      <c r="AD96" s="56"/>
      <c r="AE96" s="56"/>
      <c r="AF96" s="56"/>
      <c r="AG96" s="56"/>
      <c r="AH96" s="56"/>
      <c r="AI96" s="95"/>
      <c r="AJ96" s="53" t="s">
        <v>104</v>
      </c>
      <c r="AK96" s="53" t="s">
        <v>51</v>
      </c>
      <c r="AL96" s="95">
        <v>230587</v>
      </c>
      <c r="AM96" s="56"/>
      <c r="AN96" s="56"/>
      <c r="AO96" s="59" t="s">
        <v>58</v>
      </c>
    </row>
    <row r="97" spans="1:41" s="57" customFormat="1" ht="135">
      <c r="A97" s="70">
        <v>49</v>
      </c>
      <c r="B97" s="36" t="s">
        <v>45</v>
      </c>
      <c r="C97" s="37" t="s">
        <v>56</v>
      </c>
      <c r="D97" s="56" t="s">
        <v>153</v>
      </c>
      <c r="E97" s="77" t="s">
        <v>61</v>
      </c>
      <c r="F97" s="78" t="s">
        <v>49</v>
      </c>
      <c r="G97" s="95">
        <v>1359712</v>
      </c>
      <c r="H97" s="41">
        <v>0</v>
      </c>
      <c r="I97" s="56">
        <v>1359712</v>
      </c>
      <c r="J97" s="56"/>
      <c r="K97" s="56"/>
      <c r="L97" s="53"/>
      <c r="M97" s="53"/>
      <c r="N97" s="56"/>
      <c r="O97" s="56"/>
      <c r="P97" s="56"/>
      <c r="Q97" s="56"/>
      <c r="R97" s="56"/>
      <c r="S97" s="56"/>
      <c r="T97" s="56"/>
      <c r="U97" s="56"/>
      <c r="V97" s="56"/>
      <c r="W97" s="56"/>
      <c r="X97" s="56"/>
      <c r="Y97" s="56"/>
      <c r="Z97" s="98"/>
      <c r="AA97" s="98"/>
      <c r="AB97" s="98"/>
      <c r="AC97" s="98"/>
      <c r="AD97" s="56"/>
      <c r="AE97" s="56"/>
      <c r="AF97" s="56"/>
      <c r="AG97" s="56"/>
      <c r="AH97" s="56"/>
      <c r="AI97" s="95"/>
      <c r="AJ97" s="53" t="s">
        <v>104</v>
      </c>
      <c r="AK97" s="53" t="s">
        <v>51</v>
      </c>
      <c r="AL97" s="95">
        <v>1359712</v>
      </c>
      <c r="AM97" s="56"/>
      <c r="AN97" s="56"/>
      <c r="AO97" s="59" t="s">
        <v>58</v>
      </c>
    </row>
    <row r="98" spans="1:41" s="57" customFormat="1" ht="135">
      <c r="A98" s="70">
        <v>50</v>
      </c>
      <c r="B98" s="36" t="s">
        <v>45</v>
      </c>
      <c r="C98" s="37" t="s">
        <v>56</v>
      </c>
      <c r="D98" s="56" t="s">
        <v>154</v>
      </c>
      <c r="E98" s="77" t="s">
        <v>61</v>
      </c>
      <c r="F98" s="78" t="s">
        <v>49</v>
      </c>
      <c r="G98" s="95">
        <v>178751</v>
      </c>
      <c r="H98" s="41">
        <v>0</v>
      </c>
      <c r="I98" s="56">
        <v>178751</v>
      </c>
      <c r="J98" s="56"/>
      <c r="K98" s="56"/>
      <c r="L98" s="53"/>
      <c r="M98" s="53"/>
      <c r="N98" s="56"/>
      <c r="O98" s="56"/>
      <c r="P98" s="56"/>
      <c r="Q98" s="56"/>
      <c r="R98" s="56"/>
      <c r="S98" s="56"/>
      <c r="T98" s="56"/>
      <c r="U98" s="56"/>
      <c r="V98" s="56"/>
      <c r="W98" s="56"/>
      <c r="X98" s="56"/>
      <c r="Y98" s="56"/>
      <c r="Z98" s="98"/>
      <c r="AA98" s="98"/>
      <c r="AB98" s="98"/>
      <c r="AC98" s="98"/>
      <c r="AD98" s="56"/>
      <c r="AE98" s="56"/>
      <c r="AF98" s="56"/>
      <c r="AG98" s="56"/>
      <c r="AH98" s="56"/>
      <c r="AI98" s="95"/>
      <c r="AJ98" s="53" t="s">
        <v>104</v>
      </c>
      <c r="AK98" s="53" t="s">
        <v>51</v>
      </c>
      <c r="AL98" s="95">
        <v>178751</v>
      </c>
      <c r="AM98" s="56"/>
      <c r="AN98" s="56"/>
      <c r="AO98" s="59" t="s">
        <v>58</v>
      </c>
    </row>
    <row r="99" spans="1:41" s="57" customFormat="1" ht="135">
      <c r="A99" s="70">
        <v>51</v>
      </c>
      <c r="B99" s="36" t="s">
        <v>45</v>
      </c>
      <c r="C99" s="37" t="s">
        <v>56</v>
      </c>
      <c r="D99" s="56" t="s">
        <v>155</v>
      </c>
      <c r="E99" s="77" t="s">
        <v>61</v>
      </c>
      <c r="F99" s="78" t="s">
        <v>49</v>
      </c>
      <c r="G99" s="95">
        <v>532224</v>
      </c>
      <c r="H99" s="41">
        <v>0</v>
      </c>
      <c r="I99" s="56">
        <v>532224</v>
      </c>
      <c r="J99" s="56"/>
      <c r="K99" s="56"/>
      <c r="L99" s="53"/>
      <c r="M99" s="53"/>
      <c r="N99" s="56"/>
      <c r="O99" s="56"/>
      <c r="P99" s="56"/>
      <c r="Q99" s="56"/>
      <c r="R99" s="56"/>
      <c r="S99" s="56"/>
      <c r="T99" s="56"/>
      <c r="U99" s="56"/>
      <c r="V99" s="56"/>
      <c r="W99" s="56"/>
      <c r="X99" s="56"/>
      <c r="Y99" s="56"/>
      <c r="Z99" s="98"/>
      <c r="AA99" s="98"/>
      <c r="AB99" s="98"/>
      <c r="AC99" s="98"/>
      <c r="AD99" s="56"/>
      <c r="AE99" s="56"/>
      <c r="AF99" s="56"/>
      <c r="AG99" s="56"/>
      <c r="AH99" s="56"/>
      <c r="AI99" s="95"/>
      <c r="AJ99" s="53" t="s">
        <v>104</v>
      </c>
      <c r="AK99" s="53" t="s">
        <v>51</v>
      </c>
      <c r="AL99" s="95">
        <v>532224</v>
      </c>
      <c r="AM99" s="56"/>
      <c r="AN99" s="56"/>
      <c r="AO99" s="59" t="s">
        <v>58</v>
      </c>
    </row>
    <row r="100" spans="1:41" s="57" customFormat="1" ht="135">
      <c r="A100" s="70">
        <v>52</v>
      </c>
      <c r="B100" s="36" t="s">
        <v>45</v>
      </c>
      <c r="C100" s="37" t="s">
        <v>56</v>
      </c>
      <c r="D100" s="56" t="s">
        <v>156</v>
      </c>
      <c r="E100" s="77" t="s">
        <v>61</v>
      </c>
      <c r="F100" s="78" t="s">
        <v>49</v>
      </c>
      <c r="G100" s="95">
        <v>462065</v>
      </c>
      <c r="H100" s="41">
        <v>0</v>
      </c>
      <c r="I100" s="56">
        <v>462065</v>
      </c>
      <c r="J100" s="56"/>
      <c r="K100" s="56"/>
      <c r="L100" s="53"/>
      <c r="M100" s="53"/>
      <c r="N100" s="56"/>
      <c r="O100" s="56"/>
      <c r="P100" s="56"/>
      <c r="Q100" s="56"/>
      <c r="R100" s="56"/>
      <c r="S100" s="56"/>
      <c r="T100" s="56"/>
      <c r="U100" s="56"/>
      <c r="V100" s="56"/>
      <c r="W100" s="56"/>
      <c r="X100" s="56"/>
      <c r="Y100" s="56"/>
      <c r="Z100" s="98"/>
      <c r="AA100" s="98"/>
      <c r="AB100" s="98"/>
      <c r="AC100" s="98"/>
      <c r="AD100" s="56"/>
      <c r="AE100" s="56"/>
      <c r="AF100" s="56"/>
      <c r="AG100" s="56"/>
      <c r="AH100" s="56"/>
      <c r="AI100" s="95"/>
      <c r="AJ100" s="53" t="s">
        <v>104</v>
      </c>
      <c r="AK100" s="53" t="s">
        <v>51</v>
      </c>
      <c r="AL100" s="95">
        <v>462065</v>
      </c>
      <c r="AM100" s="56"/>
      <c r="AN100" s="56"/>
      <c r="AO100" s="59" t="s">
        <v>58</v>
      </c>
    </row>
    <row r="101" spans="1:41" s="57" customFormat="1" ht="135">
      <c r="A101" s="70">
        <v>53</v>
      </c>
      <c r="B101" s="36" t="s">
        <v>45</v>
      </c>
      <c r="C101" s="37" t="s">
        <v>56</v>
      </c>
      <c r="D101" s="56" t="s">
        <v>157</v>
      </c>
      <c r="E101" s="77" t="s">
        <v>61</v>
      </c>
      <c r="F101" s="78" t="s">
        <v>49</v>
      </c>
      <c r="G101" s="95">
        <v>422186</v>
      </c>
      <c r="H101" s="41">
        <v>0</v>
      </c>
      <c r="I101" s="56">
        <v>422186</v>
      </c>
      <c r="J101" s="56"/>
      <c r="K101" s="56"/>
      <c r="L101" s="53"/>
      <c r="M101" s="53"/>
      <c r="N101" s="56"/>
      <c r="O101" s="56"/>
      <c r="P101" s="56"/>
      <c r="Q101" s="56"/>
      <c r="R101" s="56"/>
      <c r="S101" s="56"/>
      <c r="T101" s="56"/>
      <c r="U101" s="56"/>
      <c r="V101" s="56"/>
      <c r="W101" s="56"/>
      <c r="X101" s="56"/>
      <c r="Y101" s="56"/>
      <c r="Z101" s="98"/>
      <c r="AA101" s="98"/>
      <c r="AB101" s="98"/>
      <c r="AC101" s="98"/>
      <c r="AD101" s="56"/>
      <c r="AE101" s="56"/>
      <c r="AF101" s="56"/>
      <c r="AG101" s="56"/>
      <c r="AH101" s="56"/>
      <c r="AI101" s="95"/>
      <c r="AJ101" s="53" t="s">
        <v>104</v>
      </c>
      <c r="AK101" s="53" t="s">
        <v>51</v>
      </c>
      <c r="AL101" s="95">
        <v>422186</v>
      </c>
      <c r="AM101" s="56"/>
      <c r="AN101" s="56"/>
      <c r="AO101" s="59" t="s">
        <v>58</v>
      </c>
    </row>
    <row r="102" spans="1:41" s="57" customFormat="1" ht="135">
      <c r="A102" s="70">
        <v>54</v>
      </c>
      <c r="B102" s="36" t="s">
        <v>45</v>
      </c>
      <c r="C102" s="37" t="s">
        <v>56</v>
      </c>
      <c r="D102" s="56" t="s">
        <v>158</v>
      </c>
      <c r="E102" s="77" t="s">
        <v>61</v>
      </c>
      <c r="F102" s="78" t="s">
        <v>49</v>
      </c>
      <c r="G102" s="95">
        <v>410885</v>
      </c>
      <c r="H102" s="41">
        <v>0</v>
      </c>
      <c r="I102" s="56">
        <v>410885</v>
      </c>
      <c r="J102" s="56"/>
      <c r="K102" s="56"/>
      <c r="L102" s="53"/>
      <c r="M102" s="53"/>
      <c r="N102" s="56"/>
      <c r="O102" s="56"/>
      <c r="P102" s="56"/>
      <c r="Q102" s="56"/>
      <c r="R102" s="56"/>
      <c r="S102" s="56"/>
      <c r="T102" s="56"/>
      <c r="U102" s="56"/>
      <c r="V102" s="56"/>
      <c r="W102" s="56"/>
      <c r="X102" s="56"/>
      <c r="Y102" s="56"/>
      <c r="Z102" s="98"/>
      <c r="AA102" s="98"/>
      <c r="AB102" s="98"/>
      <c r="AC102" s="98"/>
      <c r="AD102" s="56"/>
      <c r="AE102" s="56"/>
      <c r="AF102" s="56"/>
      <c r="AG102" s="56"/>
      <c r="AH102" s="56"/>
      <c r="AI102" s="95"/>
      <c r="AJ102" s="53" t="s">
        <v>104</v>
      </c>
      <c r="AK102" s="53" t="s">
        <v>51</v>
      </c>
      <c r="AL102" s="95">
        <v>410885</v>
      </c>
      <c r="AM102" s="56"/>
      <c r="AN102" s="56"/>
      <c r="AO102" s="59" t="s">
        <v>58</v>
      </c>
    </row>
    <row r="103" spans="1:41" s="57" customFormat="1" ht="135">
      <c r="A103" s="70">
        <v>55</v>
      </c>
      <c r="B103" s="36" t="s">
        <v>45</v>
      </c>
      <c r="C103" s="37" t="s">
        <v>56</v>
      </c>
      <c r="D103" s="56" t="s">
        <v>159</v>
      </c>
      <c r="E103" s="77" t="s">
        <v>61</v>
      </c>
      <c r="F103" s="78" t="s">
        <v>49</v>
      </c>
      <c r="G103" s="95">
        <v>757628</v>
      </c>
      <c r="H103" s="41">
        <v>0</v>
      </c>
      <c r="I103" s="56">
        <v>757628</v>
      </c>
      <c r="J103" s="56"/>
      <c r="K103" s="56"/>
      <c r="L103" s="53"/>
      <c r="M103" s="53"/>
      <c r="N103" s="56"/>
      <c r="O103" s="56"/>
      <c r="P103" s="56"/>
      <c r="Q103" s="56"/>
      <c r="R103" s="56"/>
      <c r="S103" s="56"/>
      <c r="T103" s="56"/>
      <c r="U103" s="56"/>
      <c r="V103" s="56"/>
      <c r="W103" s="56"/>
      <c r="X103" s="56"/>
      <c r="Y103" s="56"/>
      <c r="Z103" s="98"/>
      <c r="AA103" s="98"/>
      <c r="AB103" s="98"/>
      <c r="AC103" s="98"/>
      <c r="AD103" s="56"/>
      <c r="AE103" s="56"/>
      <c r="AF103" s="56"/>
      <c r="AG103" s="56"/>
      <c r="AH103" s="56"/>
      <c r="AI103" s="95"/>
      <c r="AJ103" s="53" t="s">
        <v>104</v>
      </c>
      <c r="AK103" s="53" t="s">
        <v>51</v>
      </c>
      <c r="AL103" s="95">
        <v>757628</v>
      </c>
      <c r="AM103" s="56"/>
      <c r="AN103" s="56"/>
      <c r="AO103" s="59" t="s">
        <v>58</v>
      </c>
    </row>
    <row r="104" spans="1:41" s="57" customFormat="1" ht="135">
      <c r="A104" s="70">
        <v>56</v>
      </c>
      <c r="B104" s="36" t="s">
        <v>45</v>
      </c>
      <c r="C104" s="37" t="s">
        <v>56</v>
      </c>
      <c r="D104" s="56" t="s">
        <v>160</v>
      </c>
      <c r="E104" s="77" t="s">
        <v>61</v>
      </c>
      <c r="F104" s="78" t="s">
        <v>49</v>
      </c>
      <c r="G104" s="95">
        <v>286805</v>
      </c>
      <c r="H104" s="41">
        <v>0</v>
      </c>
      <c r="I104" s="56">
        <v>286805</v>
      </c>
      <c r="J104" s="56"/>
      <c r="K104" s="56"/>
      <c r="L104" s="53"/>
      <c r="M104" s="53"/>
      <c r="N104" s="56"/>
      <c r="O104" s="56"/>
      <c r="P104" s="56"/>
      <c r="Q104" s="56"/>
      <c r="R104" s="56"/>
      <c r="S104" s="56"/>
      <c r="T104" s="56"/>
      <c r="U104" s="56"/>
      <c r="V104" s="56"/>
      <c r="W104" s="56"/>
      <c r="X104" s="56"/>
      <c r="Y104" s="56"/>
      <c r="Z104" s="98"/>
      <c r="AA104" s="98"/>
      <c r="AB104" s="98"/>
      <c r="AC104" s="98"/>
      <c r="AD104" s="56"/>
      <c r="AE104" s="56"/>
      <c r="AF104" s="56"/>
      <c r="AG104" s="56"/>
      <c r="AH104" s="56"/>
      <c r="AI104" s="95"/>
      <c r="AJ104" s="53" t="s">
        <v>104</v>
      </c>
      <c r="AK104" s="53" t="s">
        <v>51</v>
      </c>
      <c r="AL104" s="95">
        <v>286805</v>
      </c>
      <c r="AM104" s="56"/>
      <c r="AN104" s="56"/>
      <c r="AO104" s="59" t="s">
        <v>58</v>
      </c>
    </row>
    <row r="105" spans="1:41" s="57" customFormat="1" ht="105">
      <c r="A105" s="70">
        <v>57</v>
      </c>
      <c r="B105" s="52" t="s">
        <v>45</v>
      </c>
      <c r="C105" s="58" t="s">
        <v>46</v>
      </c>
      <c r="D105" s="56" t="s">
        <v>161</v>
      </c>
      <c r="E105" s="59" t="s">
        <v>91</v>
      </c>
      <c r="F105" s="78" t="s">
        <v>49</v>
      </c>
      <c r="G105" s="95">
        <v>174699</v>
      </c>
      <c r="H105" s="41">
        <v>0</v>
      </c>
      <c r="I105" s="56">
        <v>174699</v>
      </c>
      <c r="J105" s="56"/>
      <c r="K105" s="56"/>
      <c r="L105" s="53"/>
      <c r="M105" s="53"/>
      <c r="N105" s="56"/>
      <c r="O105" s="56"/>
      <c r="P105" s="56"/>
      <c r="Q105" s="56"/>
      <c r="R105" s="56"/>
      <c r="S105" s="56"/>
      <c r="T105" s="56"/>
      <c r="U105" s="56"/>
      <c r="V105" s="56"/>
      <c r="W105" s="56"/>
      <c r="X105" s="56"/>
      <c r="Y105" s="56"/>
      <c r="Z105" s="98"/>
      <c r="AA105" s="98"/>
      <c r="AB105" s="98"/>
      <c r="AC105" s="98"/>
      <c r="AD105" s="56"/>
      <c r="AE105" s="56"/>
      <c r="AF105" s="56"/>
      <c r="AG105" s="56"/>
      <c r="AH105" s="56"/>
      <c r="AI105" s="95"/>
      <c r="AJ105" s="53" t="s">
        <v>104</v>
      </c>
      <c r="AK105" s="53" t="s">
        <v>51</v>
      </c>
      <c r="AL105" s="95">
        <v>174699</v>
      </c>
      <c r="AM105" s="56"/>
      <c r="AN105" s="56"/>
      <c r="AO105" s="56"/>
    </row>
    <row r="106" spans="1:41" s="57" customFormat="1" ht="105">
      <c r="A106" s="70">
        <v>58</v>
      </c>
      <c r="B106" s="52" t="s">
        <v>45</v>
      </c>
      <c r="C106" s="58" t="s">
        <v>46</v>
      </c>
      <c r="D106" s="56" t="s">
        <v>162</v>
      </c>
      <c r="E106" s="59" t="s">
        <v>91</v>
      </c>
      <c r="F106" s="78" t="s">
        <v>49</v>
      </c>
      <c r="G106" s="95">
        <v>600000</v>
      </c>
      <c r="H106" s="41">
        <v>0</v>
      </c>
      <c r="I106" s="56">
        <v>600000</v>
      </c>
      <c r="J106" s="56"/>
      <c r="K106" s="56"/>
      <c r="L106" s="53"/>
      <c r="M106" s="53"/>
      <c r="N106" s="56"/>
      <c r="O106" s="56"/>
      <c r="P106" s="56"/>
      <c r="Q106" s="56"/>
      <c r="R106" s="56"/>
      <c r="S106" s="56"/>
      <c r="T106" s="56"/>
      <c r="U106" s="56"/>
      <c r="V106" s="56"/>
      <c r="W106" s="56"/>
      <c r="X106" s="56"/>
      <c r="Y106" s="56"/>
      <c r="Z106" s="98"/>
      <c r="AA106" s="98"/>
      <c r="AB106" s="98"/>
      <c r="AC106" s="98"/>
      <c r="AD106" s="56"/>
      <c r="AE106" s="56"/>
      <c r="AF106" s="56"/>
      <c r="AG106" s="56"/>
      <c r="AH106" s="56"/>
      <c r="AI106" s="95"/>
      <c r="AJ106" s="53" t="s">
        <v>104</v>
      </c>
      <c r="AK106" s="53" t="s">
        <v>51</v>
      </c>
      <c r="AL106" s="95">
        <v>600000</v>
      </c>
      <c r="AM106" s="56"/>
      <c r="AN106" s="56"/>
      <c r="AO106" s="56"/>
    </row>
    <row r="107" spans="1:41" s="57" customFormat="1" ht="135">
      <c r="A107" s="70">
        <v>59</v>
      </c>
      <c r="B107" s="36" t="s">
        <v>45</v>
      </c>
      <c r="C107" s="37" t="s">
        <v>56</v>
      </c>
      <c r="D107" s="56" t="s">
        <v>163</v>
      </c>
      <c r="E107" s="77" t="s">
        <v>61</v>
      </c>
      <c r="F107" s="78" t="s">
        <v>49</v>
      </c>
      <c r="G107" s="95">
        <v>174366</v>
      </c>
      <c r="H107" s="41">
        <v>0</v>
      </c>
      <c r="I107" s="56">
        <v>174366</v>
      </c>
      <c r="J107" s="56"/>
      <c r="K107" s="56"/>
      <c r="L107" s="53"/>
      <c r="M107" s="53"/>
      <c r="N107" s="56"/>
      <c r="O107" s="56"/>
      <c r="P107" s="56"/>
      <c r="Q107" s="56"/>
      <c r="R107" s="56"/>
      <c r="S107" s="56"/>
      <c r="T107" s="56"/>
      <c r="U107" s="56"/>
      <c r="V107" s="56"/>
      <c r="W107" s="56"/>
      <c r="X107" s="56"/>
      <c r="Y107" s="56"/>
      <c r="Z107" s="98"/>
      <c r="AA107" s="98"/>
      <c r="AB107" s="98"/>
      <c r="AC107" s="98"/>
      <c r="AD107" s="56"/>
      <c r="AE107" s="56"/>
      <c r="AF107" s="56"/>
      <c r="AG107" s="56"/>
      <c r="AH107" s="56"/>
      <c r="AI107" s="95"/>
      <c r="AJ107" s="53" t="s">
        <v>104</v>
      </c>
      <c r="AK107" s="53" t="s">
        <v>51</v>
      </c>
      <c r="AL107" s="95">
        <v>174366</v>
      </c>
      <c r="AM107" s="56"/>
      <c r="AN107" s="56"/>
      <c r="AO107" s="59" t="s">
        <v>58</v>
      </c>
    </row>
    <row r="108" spans="1:41" s="57" customFormat="1" ht="135">
      <c r="A108" s="70">
        <v>60</v>
      </c>
      <c r="B108" s="36" t="s">
        <v>45</v>
      </c>
      <c r="C108" s="37" t="s">
        <v>56</v>
      </c>
      <c r="D108" s="56" t="s">
        <v>164</v>
      </c>
      <c r="E108" s="77" t="s">
        <v>61</v>
      </c>
      <c r="F108" s="78" t="s">
        <v>49</v>
      </c>
      <c r="G108" s="95">
        <v>605691</v>
      </c>
      <c r="H108" s="41">
        <v>0</v>
      </c>
      <c r="I108" s="56">
        <v>605691</v>
      </c>
      <c r="J108" s="56"/>
      <c r="K108" s="56"/>
      <c r="L108" s="53"/>
      <c r="M108" s="53"/>
      <c r="N108" s="56"/>
      <c r="O108" s="56"/>
      <c r="P108" s="56"/>
      <c r="Q108" s="56"/>
      <c r="R108" s="56"/>
      <c r="S108" s="56"/>
      <c r="T108" s="56"/>
      <c r="U108" s="56"/>
      <c r="V108" s="56"/>
      <c r="W108" s="56"/>
      <c r="X108" s="56"/>
      <c r="Y108" s="56"/>
      <c r="Z108" s="98"/>
      <c r="AA108" s="98"/>
      <c r="AB108" s="98"/>
      <c r="AC108" s="98"/>
      <c r="AD108" s="56"/>
      <c r="AE108" s="56"/>
      <c r="AF108" s="56"/>
      <c r="AG108" s="56"/>
      <c r="AH108" s="56"/>
      <c r="AI108" s="95"/>
      <c r="AJ108" s="53" t="s">
        <v>104</v>
      </c>
      <c r="AK108" s="53" t="s">
        <v>51</v>
      </c>
      <c r="AL108" s="95">
        <v>605691</v>
      </c>
      <c r="AM108" s="56"/>
      <c r="AN108" s="56"/>
      <c r="AO108" s="59" t="s">
        <v>58</v>
      </c>
    </row>
    <row r="109" spans="1:41" s="57" customFormat="1" ht="135">
      <c r="A109" s="70">
        <v>61</v>
      </c>
      <c r="B109" s="36" t="s">
        <v>45</v>
      </c>
      <c r="C109" s="37" t="s">
        <v>56</v>
      </c>
      <c r="D109" s="56" t="s">
        <v>165</v>
      </c>
      <c r="E109" s="77" t="s">
        <v>61</v>
      </c>
      <c r="F109" s="78" t="s">
        <v>49</v>
      </c>
      <c r="G109" s="95">
        <v>1227486</v>
      </c>
      <c r="H109" s="41">
        <v>0</v>
      </c>
      <c r="I109" s="56">
        <v>1227486</v>
      </c>
      <c r="J109" s="56"/>
      <c r="K109" s="56"/>
      <c r="L109" s="53"/>
      <c r="M109" s="53"/>
      <c r="N109" s="56"/>
      <c r="O109" s="56"/>
      <c r="P109" s="56"/>
      <c r="Q109" s="56"/>
      <c r="R109" s="56"/>
      <c r="S109" s="56"/>
      <c r="T109" s="56"/>
      <c r="U109" s="56"/>
      <c r="V109" s="56"/>
      <c r="W109" s="56"/>
      <c r="X109" s="56"/>
      <c r="Y109" s="56"/>
      <c r="Z109" s="98"/>
      <c r="AA109" s="98"/>
      <c r="AB109" s="98"/>
      <c r="AC109" s="98"/>
      <c r="AD109" s="56"/>
      <c r="AE109" s="56"/>
      <c r="AF109" s="56"/>
      <c r="AG109" s="56"/>
      <c r="AH109" s="56"/>
      <c r="AI109" s="95"/>
      <c r="AJ109" s="53" t="s">
        <v>104</v>
      </c>
      <c r="AK109" s="53" t="s">
        <v>51</v>
      </c>
      <c r="AL109" s="95">
        <v>1227486</v>
      </c>
      <c r="AM109" s="56"/>
      <c r="AN109" s="56"/>
      <c r="AO109" s="59" t="s">
        <v>58</v>
      </c>
    </row>
    <row r="110" spans="1:41" s="57" customFormat="1" ht="135">
      <c r="A110" s="70">
        <v>62</v>
      </c>
      <c r="B110" s="36" t="s">
        <v>45</v>
      </c>
      <c r="C110" s="37" t="s">
        <v>56</v>
      </c>
      <c r="D110" s="56" t="s">
        <v>166</v>
      </c>
      <c r="E110" s="77" t="s">
        <v>61</v>
      </c>
      <c r="F110" s="78" t="s">
        <v>49</v>
      </c>
      <c r="G110" s="95">
        <v>594571</v>
      </c>
      <c r="H110" s="41">
        <v>0</v>
      </c>
      <c r="I110" s="56">
        <v>594571</v>
      </c>
      <c r="J110" s="56"/>
      <c r="K110" s="56"/>
      <c r="L110" s="53"/>
      <c r="M110" s="53"/>
      <c r="N110" s="56"/>
      <c r="O110" s="56"/>
      <c r="P110" s="56"/>
      <c r="Q110" s="56"/>
      <c r="R110" s="56"/>
      <c r="S110" s="56"/>
      <c r="T110" s="56"/>
      <c r="U110" s="56"/>
      <c r="V110" s="56"/>
      <c r="W110" s="56"/>
      <c r="X110" s="56"/>
      <c r="Y110" s="56"/>
      <c r="Z110" s="98"/>
      <c r="AA110" s="98"/>
      <c r="AB110" s="98"/>
      <c r="AC110" s="98"/>
      <c r="AD110" s="56"/>
      <c r="AE110" s="56"/>
      <c r="AF110" s="56"/>
      <c r="AG110" s="56"/>
      <c r="AH110" s="56"/>
      <c r="AI110" s="95"/>
      <c r="AJ110" s="53" t="s">
        <v>104</v>
      </c>
      <c r="AK110" s="53" t="s">
        <v>51</v>
      </c>
      <c r="AL110" s="95">
        <v>594571</v>
      </c>
      <c r="AM110" s="56"/>
      <c r="AN110" s="56"/>
      <c r="AO110" s="56"/>
    </row>
    <row r="111" spans="1:41" s="57" customFormat="1" ht="135">
      <c r="A111" s="70">
        <v>63</v>
      </c>
      <c r="B111" s="36" t="s">
        <v>45</v>
      </c>
      <c r="C111" s="37" t="s">
        <v>56</v>
      </c>
      <c r="D111" s="56" t="s">
        <v>167</v>
      </c>
      <c r="E111" s="77" t="s">
        <v>61</v>
      </c>
      <c r="F111" s="78" t="s">
        <v>49</v>
      </c>
      <c r="G111" s="95">
        <v>333434</v>
      </c>
      <c r="H111" s="41">
        <v>0</v>
      </c>
      <c r="I111" s="56">
        <v>333434</v>
      </c>
      <c r="J111" s="56"/>
      <c r="K111" s="56"/>
      <c r="L111" s="53"/>
      <c r="M111" s="53"/>
      <c r="N111" s="56"/>
      <c r="O111" s="56"/>
      <c r="P111" s="56"/>
      <c r="Q111" s="56"/>
      <c r="R111" s="56"/>
      <c r="S111" s="56"/>
      <c r="T111" s="56"/>
      <c r="U111" s="56"/>
      <c r="V111" s="56"/>
      <c r="W111" s="56"/>
      <c r="X111" s="56"/>
      <c r="Y111" s="56"/>
      <c r="Z111" s="98"/>
      <c r="AA111" s="98"/>
      <c r="AB111" s="98"/>
      <c r="AC111" s="98"/>
      <c r="AD111" s="56"/>
      <c r="AE111" s="56"/>
      <c r="AF111" s="56"/>
      <c r="AG111" s="56"/>
      <c r="AH111" s="56"/>
      <c r="AI111" s="95"/>
      <c r="AJ111" s="53" t="s">
        <v>104</v>
      </c>
      <c r="AK111" s="53" t="s">
        <v>51</v>
      </c>
      <c r="AL111" s="95">
        <v>333434</v>
      </c>
      <c r="AM111" s="56"/>
      <c r="AN111" s="56"/>
      <c r="AO111" s="59" t="s">
        <v>58</v>
      </c>
    </row>
    <row r="112" spans="1:41" s="57" customFormat="1" ht="135">
      <c r="A112" s="70">
        <v>64</v>
      </c>
      <c r="B112" s="36" t="s">
        <v>45</v>
      </c>
      <c r="C112" s="37" t="s">
        <v>56</v>
      </c>
      <c r="D112" s="56" t="s">
        <v>168</v>
      </c>
      <c r="E112" s="77" t="s">
        <v>61</v>
      </c>
      <c r="F112" s="78" t="s">
        <v>49</v>
      </c>
      <c r="G112" s="95">
        <v>423612</v>
      </c>
      <c r="H112" s="41">
        <v>0</v>
      </c>
      <c r="I112" s="56">
        <v>423612</v>
      </c>
      <c r="J112" s="56"/>
      <c r="K112" s="56"/>
      <c r="L112" s="53"/>
      <c r="M112" s="53"/>
      <c r="N112" s="56"/>
      <c r="O112" s="56"/>
      <c r="P112" s="56"/>
      <c r="Q112" s="56"/>
      <c r="R112" s="56"/>
      <c r="S112" s="56"/>
      <c r="T112" s="56"/>
      <c r="U112" s="56"/>
      <c r="V112" s="56"/>
      <c r="W112" s="56"/>
      <c r="X112" s="56"/>
      <c r="Y112" s="56"/>
      <c r="Z112" s="98"/>
      <c r="AA112" s="98"/>
      <c r="AB112" s="98"/>
      <c r="AC112" s="98"/>
      <c r="AD112" s="56"/>
      <c r="AE112" s="56"/>
      <c r="AF112" s="56"/>
      <c r="AG112" s="56"/>
      <c r="AH112" s="56"/>
      <c r="AI112" s="95"/>
      <c r="AJ112" s="53" t="s">
        <v>104</v>
      </c>
      <c r="AK112" s="53" t="s">
        <v>51</v>
      </c>
      <c r="AL112" s="95">
        <v>423612</v>
      </c>
      <c r="AM112" s="56"/>
      <c r="AN112" s="56"/>
      <c r="AO112" s="59" t="s">
        <v>58</v>
      </c>
    </row>
    <row r="113" spans="1:41" s="57" customFormat="1" ht="135">
      <c r="A113" s="70">
        <v>65</v>
      </c>
      <c r="B113" s="36" t="s">
        <v>45</v>
      </c>
      <c r="C113" s="37" t="s">
        <v>56</v>
      </c>
      <c r="D113" s="56" t="s">
        <v>169</v>
      </c>
      <c r="E113" s="77" t="s">
        <v>61</v>
      </c>
      <c r="F113" s="78" t="s">
        <v>49</v>
      </c>
      <c r="G113" s="95">
        <v>811621</v>
      </c>
      <c r="H113" s="41">
        <v>0</v>
      </c>
      <c r="I113" s="56">
        <v>811621</v>
      </c>
      <c r="J113" s="56"/>
      <c r="K113" s="56"/>
      <c r="L113" s="53"/>
      <c r="M113" s="53"/>
      <c r="N113" s="56"/>
      <c r="O113" s="56"/>
      <c r="P113" s="56"/>
      <c r="Q113" s="56"/>
      <c r="R113" s="56"/>
      <c r="S113" s="56"/>
      <c r="T113" s="56"/>
      <c r="U113" s="56"/>
      <c r="V113" s="56"/>
      <c r="W113" s="56"/>
      <c r="X113" s="56"/>
      <c r="Y113" s="56"/>
      <c r="Z113" s="98"/>
      <c r="AA113" s="98"/>
      <c r="AB113" s="98"/>
      <c r="AC113" s="98"/>
      <c r="AD113" s="56"/>
      <c r="AE113" s="56"/>
      <c r="AF113" s="56"/>
      <c r="AG113" s="56"/>
      <c r="AH113" s="56"/>
      <c r="AI113" s="95"/>
      <c r="AJ113" s="53" t="s">
        <v>104</v>
      </c>
      <c r="AK113" s="53" t="s">
        <v>51</v>
      </c>
      <c r="AL113" s="95">
        <v>811621</v>
      </c>
      <c r="AM113" s="56"/>
      <c r="AN113" s="56"/>
      <c r="AO113" s="59" t="s">
        <v>58</v>
      </c>
    </row>
    <row r="114" spans="1:41" s="57" customFormat="1" ht="135">
      <c r="A114" s="70">
        <v>66</v>
      </c>
      <c r="B114" s="36" t="s">
        <v>45</v>
      </c>
      <c r="C114" s="37" t="s">
        <v>56</v>
      </c>
      <c r="D114" s="56" t="s">
        <v>170</v>
      </c>
      <c r="E114" s="77" t="s">
        <v>61</v>
      </c>
      <c r="F114" s="78" t="s">
        <v>49</v>
      </c>
      <c r="G114" s="95">
        <v>96552</v>
      </c>
      <c r="H114" s="41">
        <v>0</v>
      </c>
      <c r="I114" s="56">
        <v>96552</v>
      </c>
      <c r="J114" s="56"/>
      <c r="K114" s="56"/>
      <c r="L114" s="53"/>
      <c r="M114" s="53"/>
      <c r="N114" s="56"/>
      <c r="O114" s="56"/>
      <c r="P114" s="56"/>
      <c r="Q114" s="56"/>
      <c r="R114" s="56"/>
      <c r="S114" s="56"/>
      <c r="T114" s="56"/>
      <c r="U114" s="56"/>
      <c r="V114" s="56"/>
      <c r="W114" s="56"/>
      <c r="X114" s="56"/>
      <c r="Y114" s="56"/>
      <c r="Z114" s="98"/>
      <c r="AA114" s="98"/>
      <c r="AB114" s="98"/>
      <c r="AC114" s="98"/>
      <c r="AD114" s="56"/>
      <c r="AE114" s="56"/>
      <c r="AF114" s="56"/>
      <c r="AG114" s="56"/>
      <c r="AH114" s="56"/>
      <c r="AI114" s="95"/>
      <c r="AJ114" s="53" t="s">
        <v>104</v>
      </c>
      <c r="AK114" s="53" t="s">
        <v>51</v>
      </c>
      <c r="AL114" s="95">
        <v>96552</v>
      </c>
      <c r="AM114" s="56"/>
      <c r="AN114" s="56"/>
      <c r="AO114" s="56"/>
    </row>
    <row r="115" spans="1:41" s="57" customFormat="1" ht="135">
      <c r="A115" s="70">
        <v>67</v>
      </c>
      <c r="B115" s="36" t="s">
        <v>45</v>
      </c>
      <c r="C115" s="37" t="s">
        <v>56</v>
      </c>
      <c r="D115" s="56" t="s">
        <v>171</v>
      </c>
      <c r="E115" s="77" t="s">
        <v>61</v>
      </c>
      <c r="F115" s="78" t="s">
        <v>49</v>
      </c>
      <c r="G115" s="95">
        <v>50000</v>
      </c>
      <c r="H115" s="41">
        <v>0</v>
      </c>
      <c r="I115" s="56">
        <v>50000</v>
      </c>
      <c r="J115" s="56"/>
      <c r="K115" s="56"/>
      <c r="L115" s="53"/>
      <c r="M115" s="53"/>
      <c r="N115" s="56"/>
      <c r="O115" s="56"/>
      <c r="P115" s="56"/>
      <c r="Q115" s="56"/>
      <c r="R115" s="56"/>
      <c r="S115" s="56"/>
      <c r="T115" s="56"/>
      <c r="U115" s="56"/>
      <c r="V115" s="56"/>
      <c r="W115" s="56"/>
      <c r="X115" s="56"/>
      <c r="Y115" s="56"/>
      <c r="Z115" s="98"/>
      <c r="AA115" s="98"/>
      <c r="AB115" s="98"/>
      <c r="AC115" s="98"/>
      <c r="AD115" s="56"/>
      <c r="AE115" s="56"/>
      <c r="AF115" s="56"/>
      <c r="AG115" s="56"/>
      <c r="AH115" s="56"/>
      <c r="AI115" s="95"/>
      <c r="AJ115" s="53" t="s">
        <v>104</v>
      </c>
      <c r="AK115" s="53" t="s">
        <v>51</v>
      </c>
      <c r="AL115" s="95">
        <v>50000</v>
      </c>
      <c r="AM115" s="56"/>
      <c r="AN115" s="56"/>
      <c r="AO115" s="56"/>
    </row>
    <row r="116" spans="1:41" s="57" customFormat="1" ht="135">
      <c r="A116" s="70">
        <v>68</v>
      </c>
      <c r="B116" s="36" t="s">
        <v>45</v>
      </c>
      <c r="C116" s="37" t="s">
        <v>56</v>
      </c>
      <c r="D116" s="56" t="s">
        <v>172</v>
      </c>
      <c r="E116" s="39" t="s">
        <v>61</v>
      </c>
      <c r="F116" s="40" t="s">
        <v>49</v>
      </c>
      <c r="G116" s="95">
        <v>65648</v>
      </c>
      <c r="H116" s="41">
        <v>0</v>
      </c>
      <c r="I116" s="56">
        <v>65648</v>
      </c>
      <c r="J116" s="56"/>
      <c r="K116" s="56"/>
      <c r="L116" s="53"/>
      <c r="M116" s="53"/>
      <c r="N116" s="56"/>
      <c r="O116" s="56"/>
      <c r="P116" s="56"/>
      <c r="Q116" s="56"/>
      <c r="R116" s="56"/>
      <c r="S116" s="56"/>
      <c r="T116" s="56"/>
      <c r="U116" s="56"/>
      <c r="V116" s="56"/>
      <c r="W116" s="56"/>
      <c r="X116" s="56"/>
      <c r="Y116" s="56"/>
      <c r="Z116" s="98"/>
      <c r="AA116" s="98"/>
      <c r="AB116" s="98"/>
      <c r="AC116" s="98"/>
      <c r="AD116" s="56"/>
      <c r="AE116" s="56"/>
      <c r="AF116" s="56"/>
      <c r="AG116" s="56"/>
      <c r="AH116" s="56"/>
      <c r="AI116" s="95"/>
      <c r="AJ116" s="53" t="s">
        <v>104</v>
      </c>
      <c r="AK116" s="53" t="s">
        <v>51</v>
      </c>
      <c r="AL116" s="95">
        <v>65648</v>
      </c>
      <c r="AM116" s="56"/>
      <c r="AN116" s="56"/>
      <c r="AO116" s="56"/>
    </row>
    <row r="117" spans="1:41" s="57" customFormat="1">
      <c r="A117" s="99"/>
      <c r="B117" s="100"/>
      <c r="C117" s="101"/>
      <c r="D117" s="102"/>
      <c r="E117" s="103"/>
      <c r="F117" s="104"/>
      <c r="G117" s="105"/>
      <c r="H117" s="106"/>
      <c r="I117" s="102"/>
      <c r="J117" s="102"/>
      <c r="K117" s="102"/>
      <c r="L117" s="107"/>
      <c r="M117" s="107"/>
      <c r="N117" s="102"/>
      <c r="O117" s="102"/>
      <c r="P117" s="102"/>
      <c r="Q117" s="102"/>
      <c r="R117" s="102"/>
      <c r="S117" s="102"/>
      <c r="T117" s="102"/>
      <c r="U117" s="102"/>
      <c r="V117" s="102"/>
      <c r="W117" s="102"/>
      <c r="X117" s="102"/>
      <c r="Y117" s="102"/>
      <c r="Z117" s="108"/>
      <c r="AA117" s="108"/>
      <c r="AB117" s="108"/>
      <c r="AC117" s="108"/>
      <c r="AD117" s="102"/>
      <c r="AE117" s="102"/>
      <c r="AF117" s="102"/>
      <c r="AG117" s="102"/>
      <c r="AH117" s="102"/>
      <c r="AI117" s="105"/>
      <c r="AJ117" s="107"/>
      <c r="AK117" s="107"/>
      <c r="AL117" s="105"/>
      <c r="AM117" s="102"/>
      <c r="AN117" s="102"/>
      <c r="AO117" s="102"/>
    </row>
    <row r="118" spans="1:41" ht="116.25" customHeight="1">
      <c r="A118" s="109">
        <v>1</v>
      </c>
      <c r="B118" s="110" t="s">
        <v>45</v>
      </c>
      <c r="C118" s="111" t="s">
        <v>56</v>
      </c>
      <c r="D118" s="112" t="s">
        <v>173</v>
      </c>
      <c r="E118" s="113" t="s">
        <v>61</v>
      </c>
      <c r="F118" s="114" t="s">
        <v>49</v>
      </c>
      <c r="G118" s="115">
        <v>275271</v>
      </c>
      <c r="H118" s="116">
        <v>0</v>
      </c>
      <c r="I118" s="115">
        <v>275271</v>
      </c>
      <c r="J118" s="112"/>
      <c r="K118" s="112"/>
      <c r="L118" s="117"/>
      <c r="M118" s="117"/>
      <c r="N118" s="112"/>
      <c r="O118" s="112"/>
      <c r="P118" s="112"/>
      <c r="Q118" s="112"/>
      <c r="R118" s="112"/>
      <c r="S118" s="112"/>
      <c r="T118" s="112"/>
      <c r="U118" s="112"/>
      <c r="V118" s="112"/>
      <c r="W118" s="112"/>
      <c r="X118" s="112"/>
      <c r="Y118" s="112"/>
      <c r="Z118" s="118"/>
      <c r="AA118" s="118"/>
      <c r="AB118" s="118"/>
      <c r="AC118" s="118"/>
      <c r="AD118" s="112"/>
      <c r="AE118" s="112"/>
      <c r="AF118" s="112"/>
      <c r="AG118" s="112"/>
      <c r="AH118" s="112"/>
      <c r="AI118" s="115"/>
      <c r="AJ118" s="117" t="s">
        <v>174</v>
      </c>
      <c r="AK118" s="117" t="s">
        <v>51</v>
      </c>
      <c r="AL118" s="115">
        <v>275271</v>
      </c>
      <c r="AM118" s="112"/>
      <c r="AN118" s="112"/>
      <c r="AO118" s="112"/>
    </row>
    <row r="119" spans="1:41" ht="130.5" customHeight="1">
      <c r="A119" s="109">
        <v>2</v>
      </c>
      <c r="B119" s="110" t="s">
        <v>45</v>
      </c>
      <c r="C119" s="111" t="s">
        <v>56</v>
      </c>
      <c r="D119" s="112" t="s">
        <v>175</v>
      </c>
      <c r="E119" s="113" t="s">
        <v>61</v>
      </c>
      <c r="F119" s="114" t="s">
        <v>49</v>
      </c>
      <c r="G119" s="115">
        <v>350000</v>
      </c>
      <c r="H119" s="116">
        <v>0</v>
      </c>
      <c r="I119" s="115">
        <v>350000</v>
      </c>
      <c r="J119" s="112"/>
      <c r="K119" s="112"/>
      <c r="L119" s="117"/>
      <c r="M119" s="117"/>
      <c r="N119" s="112"/>
      <c r="O119" s="112"/>
      <c r="P119" s="112"/>
      <c r="Q119" s="112"/>
      <c r="R119" s="112"/>
      <c r="S119" s="112"/>
      <c r="T119" s="112"/>
      <c r="U119" s="112"/>
      <c r="V119" s="112"/>
      <c r="W119" s="112"/>
      <c r="X119" s="112"/>
      <c r="Y119" s="112"/>
      <c r="Z119" s="118"/>
      <c r="AA119" s="118"/>
      <c r="AB119" s="118"/>
      <c r="AC119" s="118"/>
      <c r="AD119" s="112"/>
      <c r="AE119" s="112"/>
      <c r="AF119" s="112"/>
      <c r="AG119" s="112"/>
      <c r="AH119" s="112"/>
      <c r="AI119" s="115"/>
      <c r="AJ119" s="117" t="s">
        <v>174</v>
      </c>
      <c r="AK119" s="117" t="s">
        <v>51</v>
      </c>
      <c r="AL119" s="115">
        <v>350000</v>
      </c>
      <c r="AM119" s="112"/>
      <c r="AN119" s="112"/>
      <c r="AO119" s="112"/>
    </row>
    <row r="120" spans="1:41" ht="24" customHeight="1">
      <c r="A120" s="119"/>
      <c r="B120" s="120"/>
      <c r="C120" s="121"/>
      <c r="D120" s="122"/>
      <c r="E120" s="123"/>
      <c r="F120" s="124"/>
      <c r="G120" s="125"/>
      <c r="H120" s="126"/>
      <c r="I120" s="125"/>
      <c r="J120" s="122"/>
      <c r="K120" s="122"/>
      <c r="L120" s="127"/>
      <c r="M120" s="127"/>
      <c r="N120" s="122"/>
      <c r="O120" s="122"/>
      <c r="P120" s="122"/>
      <c r="Q120" s="122"/>
      <c r="R120" s="122"/>
      <c r="S120" s="122"/>
      <c r="T120" s="122"/>
      <c r="U120" s="122"/>
      <c r="V120" s="122"/>
      <c r="W120" s="122"/>
      <c r="X120" s="122"/>
      <c r="Y120" s="122"/>
      <c r="Z120" s="128"/>
      <c r="AA120" s="128"/>
      <c r="AB120" s="128"/>
      <c r="AC120" s="128"/>
      <c r="AD120" s="122"/>
      <c r="AE120" s="122"/>
      <c r="AF120" s="122"/>
      <c r="AG120" s="122"/>
      <c r="AH120" s="122"/>
      <c r="AI120" s="125"/>
      <c r="AJ120" s="127"/>
      <c r="AK120" s="127"/>
      <c r="AL120" s="125"/>
      <c r="AM120" s="122"/>
      <c r="AN120" s="122"/>
      <c r="AO120" s="122"/>
    </row>
    <row r="121" spans="1:41" ht="123">
      <c r="A121" s="14">
        <v>1</v>
      </c>
      <c r="B121" s="129" t="s">
        <v>45</v>
      </c>
      <c r="C121" s="130" t="s">
        <v>46</v>
      </c>
      <c r="D121" s="131" t="s">
        <v>176</v>
      </c>
      <c r="E121" s="132" t="s">
        <v>91</v>
      </c>
      <c r="F121" s="133" t="s">
        <v>49</v>
      </c>
      <c r="G121" s="11">
        <v>350000</v>
      </c>
      <c r="H121" s="9"/>
      <c r="I121" s="9"/>
      <c r="J121" s="9"/>
      <c r="K121" s="9"/>
      <c r="L121" s="8"/>
      <c r="M121" s="8"/>
      <c r="N121" s="9"/>
      <c r="O121" s="9"/>
      <c r="P121" s="9"/>
      <c r="Q121" s="9"/>
      <c r="R121" s="9"/>
      <c r="S121" s="9"/>
      <c r="T121" s="9"/>
      <c r="U121" s="9"/>
      <c r="V121" s="9"/>
      <c r="W121" s="9"/>
      <c r="X121" s="9"/>
      <c r="Y121" s="9"/>
      <c r="Z121" s="10"/>
      <c r="AA121" s="10"/>
      <c r="AB121" s="10"/>
      <c r="AC121" s="10"/>
      <c r="AD121" s="9"/>
      <c r="AE121" s="9"/>
      <c r="AF121" s="9"/>
      <c r="AG121" s="9"/>
      <c r="AH121" s="9"/>
      <c r="AI121" s="11"/>
      <c r="AJ121" s="8" t="s">
        <v>174</v>
      </c>
      <c r="AK121" s="8" t="s">
        <v>51</v>
      </c>
      <c r="AL121" s="11">
        <v>350000</v>
      </c>
      <c r="AM121" s="9"/>
      <c r="AN121" s="9"/>
      <c r="AO121" s="9"/>
    </row>
    <row r="122" spans="1:41" ht="123">
      <c r="A122" s="14">
        <v>2</v>
      </c>
      <c r="B122" s="129" t="s">
        <v>45</v>
      </c>
      <c r="C122" s="130" t="s">
        <v>46</v>
      </c>
      <c r="D122" s="131" t="s">
        <v>177</v>
      </c>
      <c r="E122" s="132" t="s">
        <v>91</v>
      </c>
      <c r="F122" s="133" t="s">
        <v>49</v>
      </c>
      <c r="G122" s="11">
        <v>331224</v>
      </c>
      <c r="H122" s="9"/>
      <c r="I122" s="9"/>
      <c r="J122" s="9"/>
      <c r="K122" s="9"/>
      <c r="L122" s="8"/>
      <c r="M122" s="8"/>
      <c r="N122" s="9"/>
      <c r="O122" s="9"/>
      <c r="P122" s="9"/>
      <c r="Q122" s="9"/>
      <c r="R122" s="9"/>
      <c r="S122" s="9"/>
      <c r="T122" s="9"/>
      <c r="U122" s="9"/>
      <c r="V122" s="9"/>
      <c r="W122" s="9"/>
      <c r="X122" s="9"/>
      <c r="Y122" s="9"/>
      <c r="Z122" s="10"/>
      <c r="AA122" s="10"/>
      <c r="AB122" s="10"/>
      <c r="AC122" s="10"/>
      <c r="AD122" s="9"/>
      <c r="AE122" s="9"/>
      <c r="AF122" s="9"/>
      <c r="AG122" s="9"/>
      <c r="AH122" s="9"/>
      <c r="AI122" s="11"/>
      <c r="AJ122" s="8" t="s">
        <v>174</v>
      </c>
      <c r="AK122" s="8" t="s">
        <v>51</v>
      </c>
      <c r="AL122" s="11">
        <v>331224</v>
      </c>
      <c r="AM122" s="9"/>
      <c r="AN122" s="9"/>
      <c r="AO122" s="9"/>
    </row>
    <row r="123" spans="1:41">
      <c r="A123" s="9"/>
      <c r="B123" s="9"/>
      <c r="C123" s="9"/>
      <c r="D123" s="9"/>
      <c r="E123" s="9"/>
      <c r="F123" s="65"/>
      <c r="G123" s="11">
        <f>SUM(G121:G122)</f>
        <v>681224</v>
      </c>
      <c r="H123" s="11">
        <f t="shared" ref="H123:AO123" si="2">SUM(H121:H122)</f>
        <v>0</v>
      </c>
      <c r="I123" s="11">
        <f t="shared" si="2"/>
        <v>0</v>
      </c>
      <c r="J123" s="11">
        <f t="shared" si="2"/>
        <v>0</v>
      </c>
      <c r="K123" s="11">
        <f t="shared" si="2"/>
        <v>0</v>
      </c>
      <c r="L123" s="11">
        <f t="shared" si="2"/>
        <v>0</v>
      </c>
      <c r="M123" s="11">
        <f t="shared" si="2"/>
        <v>0</v>
      </c>
      <c r="N123" s="11">
        <f t="shared" si="2"/>
        <v>0</v>
      </c>
      <c r="O123" s="11">
        <f t="shared" si="2"/>
        <v>0</v>
      </c>
      <c r="P123" s="11">
        <f t="shared" si="2"/>
        <v>0</v>
      </c>
      <c r="Q123" s="11">
        <f t="shared" si="2"/>
        <v>0</v>
      </c>
      <c r="R123" s="11">
        <f t="shared" si="2"/>
        <v>0</v>
      </c>
      <c r="S123" s="11">
        <f t="shared" si="2"/>
        <v>0</v>
      </c>
      <c r="T123" s="11">
        <f t="shared" si="2"/>
        <v>0</v>
      </c>
      <c r="U123" s="11">
        <f t="shared" si="2"/>
        <v>0</v>
      </c>
      <c r="V123" s="11">
        <f t="shared" si="2"/>
        <v>0</v>
      </c>
      <c r="W123" s="11">
        <f t="shared" si="2"/>
        <v>0</v>
      </c>
      <c r="X123" s="11">
        <f t="shared" si="2"/>
        <v>0</v>
      </c>
      <c r="Y123" s="11">
        <f t="shared" si="2"/>
        <v>0</v>
      </c>
      <c r="Z123" s="11">
        <f t="shared" si="2"/>
        <v>0</v>
      </c>
      <c r="AA123" s="11">
        <f t="shared" si="2"/>
        <v>0</v>
      </c>
      <c r="AB123" s="11">
        <f t="shared" si="2"/>
        <v>0</v>
      </c>
      <c r="AC123" s="11">
        <f t="shared" si="2"/>
        <v>0</v>
      </c>
      <c r="AD123" s="11">
        <f t="shared" si="2"/>
        <v>0</v>
      </c>
      <c r="AE123" s="11">
        <f t="shared" si="2"/>
        <v>0</v>
      </c>
      <c r="AF123" s="11">
        <f t="shared" si="2"/>
        <v>0</v>
      </c>
      <c r="AG123" s="11">
        <f t="shared" si="2"/>
        <v>0</v>
      </c>
      <c r="AH123" s="11">
        <f t="shared" si="2"/>
        <v>0</v>
      </c>
      <c r="AI123" s="11">
        <f t="shared" si="2"/>
        <v>0</v>
      </c>
      <c r="AJ123" s="11">
        <f t="shared" si="2"/>
        <v>0</v>
      </c>
      <c r="AK123" s="11">
        <f t="shared" si="2"/>
        <v>0</v>
      </c>
      <c r="AL123" s="11">
        <f t="shared" si="2"/>
        <v>681224</v>
      </c>
      <c r="AM123" s="11">
        <f t="shared" si="2"/>
        <v>0</v>
      </c>
      <c r="AN123" s="11">
        <f t="shared" si="2"/>
        <v>0</v>
      </c>
      <c r="AO123" s="11">
        <f t="shared" si="2"/>
        <v>0</v>
      </c>
    </row>
  </sheetData>
  <mergeCells count="40">
    <mergeCell ref="AI3:AI4"/>
    <mergeCell ref="AJ3:AJ4"/>
    <mergeCell ref="H3:H4"/>
    <mergeCell ref="I3:I4"/>
    <mergeCell ref="J3:J4"/>
    <mergeCell ref="K3:K4"/>
    <mergeCell ref="AB3:AB4"/>
    <mergeCell ref="AC3:AC4"/>
    <mergeCell ref="AD3:AD4"/>
    <mergeCell ref="AE3:AE4"/>
    <mergeCell ref="L3:N3"/>
    <mergeCell ref="O3:Q3"/>
    <mergeCell ref="AA3:AA4"/>
    <mergeCell ref="G3:G4"/>
    <mergeCell ref="A40:F40"/>
    <mergeCell ref="A41:F41"/>
    <mergeCell ref="AH3:AH4"/>
    <mergeCell ref="A6:F6"/>
    <mergeCell ref="AJ2:AL2"/>
    <mergeCell ref="AM2:AM4"/>
    <mergeCell ref="AN2:AN4"/>
    <mergeCell ref="AO2:AO4"/>
    <mergeCell ref="AK3:AK4"/>
    <mergeCell ref="AL3:AL4"/>
    <mergeCell ref="A1:AI1"/>
    <mergeCell ref="A2:A4"/>
    <mergeCell ref="B2:B4"/>
    <mergeCell ref="C2:C4"/>
    <mergeCell ref="D2:D4"/>
    <mergeCell ref="E2:E4"/>
    <mergeCell ref="F2:F4"/>
    <mergeCell ref="G2:K2"/>
    <mergeCell ref="AA2:AC2"/>
    <mergeCell ref="AD2:AF2"/>
    <mergeCell ref="AG2:AI2"/>
    <mergeCell ref="AF3:AF4"/>
    <mergeCell ref="AG3:AG4"/>
    <mergeCell ref="R3:T3"/>
    <mergeCell ref="U3:W3"/>
    <mergeCell ref="X3:Z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7"/>
  <sheetViews>
    <sheetView tabSelected="1" topLeftCell="A124" workbookViewId="0">
      <selection sqref="A1:XFD1048576"/>
    </sheetView>
  </sheetViews>
  <sheetFormatPr defaultColWidth="8.85546875" defaultRowHeight="15"/>
  <cols>
    <col min="1" max="1" width="4.28515625" style="635" customWidth="1"/>
    <col min="2" max="2" width="20.7109375" style="635" customWidth="1"/>
    <col min="3" max="3" width="27.28515625" style="635" customWidth="1"/>
    <col min="4" max="4" width="31.5703125" style="635" customWidth="1"/>
    <col min="5" max="5" width="29.28515625" style="635" customWidth="1"/>
    <col min="6" max="6" width="22.7109375" style="708" hidden="1" customWidth="1"/>
    <col min="7" max="7" width="20" style="635" customWidth="1"/>
    <col min="8" max="8" width="19" style="635" customWidth="1"/>
    <col min="9" max="9" width="20.28515625" style="635" customWidth="1"/>
    <col min="10" max="10" width="14.140625" style="635" hidden="1" customWidth="1"/>
    <col min="11" max="11" width="13.140625" style="635" hidden="1" customWidth="1"/>
    <col min="12" max="12" width="14.5703125" style="635" hidden="1" customWidth="1"/>
    <col min="13" max="13" width="15.5703125" style="635" hidden="1" customWidth="1"/>
    <col min="14" max="14" width="12" style="635" hidden="1" customWidth="1"/>
    <col min="15" max="15" width="11.5703125" style="635" hidden="1" customWidth="1"/>
    <col min="16" max="16" width="11.28515625" style="635" hidden="1" customWidth="1"/>
    <col min="17" max="17" width="12.28515625" style="635" hidden="1" customWidth="1"/>
    <col min="18" max="18" width="14.7109375" style="635" hidden="1" customWidth="1"/>
    <col min="19" max="19" width="11.28515625" style="635" hidden="1" customWidth="1"/>
    <col min="20" max="20" width="15.140625" style="635" hidden="1" customWidth="1"/>
    <col min="21" max="21" width="10.28515625" style="635" hidden="1" customWidth="1"/>
    <col min="22" max="22" width="10.42578125" style="635" hidden="1" customWidth="1"/>
    <col min="23" max="23" width="16.140625" style="635" hidden="1" customWidth="1"/>
    <col min="24" max="24" width="14.28515625" style="635" customWidth="1"/>
    <col min="25" max="25" width="13.5703125" style="635" customWidth="1"/>
    <col min="26" max="26" width="19.140625" style="635" bestFit="1" customWidth="1"/>
    <col min="27" max="27" width="16" style="635" customWidth="1"/>
    <col min="28" max="28" width="14" style="635" customWidth="1"/>
    <col min="29" max="29" width="17.7109375" style="635" customWidth="1"/>
    <col min="30" max="30" width="16.28515625" style="635" customWidth="1"/>
    <col min="31" max="31" width="17" style="635" customWidth="1"/>
    <col min="32" max="32" width="16.5703125" style="635" customWidth="1"/>
    <col min="33" max="33" width="14.140625" style="635" hidden="1" customWidth="1"/>
    <col min="34" max="34" width="14" style="635" hidden="1" customWidth="1"/>
    <col min="35" max="35" width="45.42578125" style="708" customWidth="1"/>
    <col min="36" max="16384" width="8.85546875" style="635"/>
  </cols>
  <sheetData>
    <row r="1" spans="1:35">
      <c r="A1" s="729" t="s">
        <v>1150</v>
      </c>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c r="AD1" s="730"/>
      <c r="AE1" s="730"/>
      <c r="AF1" s="730"/>
      <c r="AG1" s="730"/>
      <c r="AH1" s="730"/>
      <c r="AI1" s="730"/>
    </row>
    <row r="2" spans="1:35" s="636" customFormat="1" ht="41.25" customHeight="1">
      <c r="A2" s="731" t="s">
        <v>1</v>
      </c>
      <c r="B2" s="732" t="s">
        <v>2</v>
      </c>
      <c r="C2" s="732" t="s">
        <v>3</v>
      </c>
      <c r="D2" s="732" t="s">
        <v>4</v>
      </c>
      <c r="E2" s="732" t="s">
        <v>5</v>
      </c>
      <c r="F2" s="732" t="s">
        <v>6</v>
      </c>
      <c r="G2" s="731" t="s">
        <v>7</v>
      </c>
      <c r="H2" s="731"/>
      <c r="I2" s="731"/>
      <c r="J2" s="731"/>
      <c r="K2" s="731"/>
      <c r="L2" s="733" t="s">
        <v>9</v>
      </c>
      <c r="M2" s="734"/>
      <c r="N2" s="735"/>
      <c r="O2" s="733" t="s">
        <v>10</v>
      </c>
      <c r="P2" s="734"/>
      <c r="Q2" s="735"/>
      <c r="R2" s="733" t="s">
        <v>11</v>
      </c>
      <c r="S2" s="734"/>
      <c r="T2" s="735"/>
      <c r="U2" s="733" t="s">
        <v>12</v>
      </c>
      <c r="V2" s="734"/>
      <c r="W2" s="735"/>
      <c r="X2" s="733" t="s">
        <v>178</v>
      </c>
      <c r="Y2" s="734"/>
      <c r="Z2" s="735"/>
      <c r="AA2" s="733" t="s">
        <v>179</v>
      </c>
      <c r="AB2" s="734"/>
      <c r="AC2" s="735"/>
      <c r="AD2" s="733" t="s">
        <v>1151</v>
      </c>
      <c r="AE2" s="734"/>
      <c r="AF2" s="735"/>
      <c r="AG2" s="751" t="s">
        <v>13</v>
      </c>
      <c r="AH2" s="732" t="s">
        <v>14</v>
      </c>
      <c r="AI2" s="748" t="s">
        <v>15</v>
      </c>
    </row>
    <row r="3" spans="1:35" s="636" customFormat="1" ht="15" customHeight="1">
      <c r="A3" s="731"/>
      <c r="B3" s="732"/>
      <c r="C3" s="732"/>
      <c r="D3" s="732"/>
      <c r="E3" s="732"/>
      <c r="F3" s="732"/>
      <c r="G3" s="732" t="s">
        <v>16</v>
      </c>
      <c r="H3" s="732" t="s">
        <v>17</v>
      </c>
      <c r="I3" s="748" t="s">
        <v>18</v>
      </c>
      <c r="J3" s="732" t="s">
        <v>19</v>
      </c>
      <c r="K3" s="732" t="s">
        <v>20</v>
      </c>
      <c r="L3" s="736"/>
      <c r="M3" s="737"/>
      <c r="N3" s="738"/>
      <c r="O3" s="736"/>
      <c r="P3" s="737"/>
      <c r="Q3" s="738"/>
      <c r="R3" s="736"/>
      <c r="S3" s="737"/>
      <c r="T3" s="738"/>
      <c r="U3" s="736"/>
      <c r="V3" s="737"/>
      <c r="W3" s="738"/>
      <c r="X3" s="736"/>
      <c r="Y3" s="737"/>
      <c r="Z3" s="738"/>
      <c r="AA3" s="736"/>
      <c r="AB3" s="737"/>
      <c r="AC3" s="738"/>
      <c r="AD3" s="736"/>
      <c r="AE3" s="737"/>
      <c r="AF3" s="738"/>
      <c r="AG3" s="751"/>
      <c r="AH3" s="732"/>
      <c r="AI3" s="749"/>
    </row>
    <row r="4" spans="1:35" s="636" customFormat="1" ht="71.25" customHeight="1">
      <c r="A4" s="731"/>
      <c r="B4" s="732"/>
      <c r="C4" s="732"/>
      <c r="D4" s="732"/>
      <c r="E4" s="732"/>
      <c r="F4" s="732"/>
      <c r="G4" s="732"/>
      <c r="H4" s="732"/>
      <c r="I4" s="750"/>
      <c r="J4" s="732"/>
      <c r="K4" s="732"/>
      <c r="L4" s="637" t="s">
        <v>26</v>
      </c>
      <c r="M4" s="637" t="s">
        <v>27</v>
      </c>
      <c r="N4" s="634" t="s">
        <v>28</v>
      </c>
      <c r="O4" s="637" t="s">
        <v>26</v>
      </c>
      <c r="P4" s="637" t="s">
        <v>27</v>
      </c>
      <c r="Q4" s="634" t="s">
        <v>28</v>
      </c>
      <c r="R4" s="637" t="s">
        <v>26</v>
      </c>
      <c r="S4" s="637" t="s">
        <v>27</v>
      </c>
      <c r="T4" s="634" t="s">
        <v>28</v>
      </c>
      <c r="U4" s="637" t="s">
        <v>26</v>
      </c>
      <c r="V4" s="637" t="s">
        <v>27</v>
      </c>
      <c r="W4" s="634" t="s">
        <v>28</v>
      </c>
      <c r="X4" s="637" t="s">
        <v>26</v>
      </c>
      <c r="Y4" s="637" t="s">
        <v>27</v>
      </c>
      <c r="Z4" s="634" t="s">
        <v>28</v>
      </c>
      <c r="AA4" s="637" t="s">
        <v>26</v>
      </c>
      <c r="AB4" s="637" t="s">
        <v>27</v>
      </c>
      <c r="AC4" s="634" t="s">
        <v>28</v>
      </c>
      <c r="AD4" s="637" t="s">
        <v>26</v>
      </c>
      <c r="AE4" s="637" t="s">
        <v>27</v>
      </c>
      <c r="AF4" s="634" t="s">
        <v>28</v>
      </c>
      <c r="AG4" s="751"/>
      <c r="AH4" s="732"/>
      <c r="AI4" s="750"/>
    </row>
    <row r="5" spans="1:35" ht="66" customHeight="1">
      <c r="A5" s="638"/>
      <c r="B5" s="638">
        <v>1</v>
      </c>
      <c r="C5" s="638">
        <v>2</v>
      </c>
      <c r="D5" s="638">
        <v>3</v>
      </c>
      <c r="E5" s="638">
        <v>4</v>
      </c>
      <c r="F5" s="638">
        <v>5</v>
      </c>
      <c r="G5" s="638">
        <v>6.1</v>
      </c>
      <c r="H5" s="638">
        <v>6.2</v>
      </c>
      <c r="I5" s="638"/>
      <c r="J5" s="638">
        <v>6.3</v>
      </c>
      <c r="K5" s="638">
        <v>6.4</v>
      </c>
      <c r="L5" s="146"/>
      <c r="M5" s="146"/>
      <c r="N5" s="146"/>
      <c r="O5" s="146"/>
      <c r="P5" s="146"/>
      <c r="Q5" s="146"/>
      <c r="R5" s="146"/>
      <c r="S5" s="146"/>
      <c r="T5" s="146"/>
      <c r="U5" s="146"/>
      <c r="V5" s="146"/>
      <c r="W5" s="146"/>
      <c r="X5" s="146"/>
      <c r="Y5" s="146"/>
      <c r="Z5" s="146"/>
      <c r="AA5" s="146"/>
      <c r="AB5" s="146"/>
      <c r="AC5" s="146"/>
      <c r="AD5" s="146"/>
      <c r="AE5" s="146"/>
      <c r="AF5" s="146"/>
      <c r="AG5" s="638">
        <v>8</v>
      </c>
      <c r="AH5" s="638">
        <v>9</v>
      </c>
      <c r="AI5" s="638">
        <v>10</v>
      </c>
    </row>
    <row r="6" spans="1:35" ht="66" customHeight="1">
      <c r="A6" s="739" t="s">
        <v>180</v>
      </c>
      <c r="B6" s="740"/>
      <c r="C6" s="740"/>
      <c r="D6" s="740"/>
      <c r="E6" s="740"/>
      <c r="F6" s="741"/>
      <c r="G6" s="639"/>
      <c r="H6" s="639"/>
      <c r="I6" s="639"/>
      <c r="J6" s="639"/>
      <c r="K6" s="639"/>
      <c r="L6" s="639"/>
      <c r="M6" s="639"/>
      <c r="N6" s="639"/>
      <c r="O6" s="639"/>
      <c r="P6" s="639"/>
      <c r="Q6" s="639"/>
      <c r="R6" s="639"/>
      <c r="S6" s="639"/>
      <c r="T6" s="639"/>
      <c r="U6" s="639"/>
      <c r="V6" s="639"/>
      <c r="W6" s="639"/>
      <c r="X6" s="639"/>
      <c r="Y6" s="639"/>
      <c r="Z6" s="639"/>
      <c r="AA6" s="639"/>
      <c r="AB6" s="639"/>
      <c r="AC6" s="639"/>
      <c r="AD6" s="639"/>
      <c r="AE6" s="639"/>
      <c r="AF6" s="639"/>
      <c r="AG6" s="639"/>
      <c r="AH6" s="639"/>
      <c r="AI6" s="640"/>
    </row>
    <row r="7" spans="1:35" ht="180">
      <c r="A7" s="641">
        <v>1</v>
      </c>
      <c r="B7" s="642" t="s">
        <v>181</v>
      </c>
      <c r="C7" s="642" t="s">
        <v>1152</v>
      </c>
      <c r="D7" s="614" t="s">
        <v>1153</v>
      </c>
      <c r="E7" s="642" t="s">
        <v>1154</v>
      </c>
      <c r="F7" s="146" t="s">
        <v>1155</v>
      </c>
      <c r="G7" s="643">
        <v>1973492</v>
      </c>
      <c r="H7" s="643">
        <v>103868</v>
      </c>
      <c r="I7" s="643">
        <f>G7+H7</f>
        <v>2077360</v>
      </c>
      <c r="J7" s="643"/>
      <c r="K7" s="644"/>
      <c r="L7" s="645" t="s">
        <v>50</v>
      </c>
      <c r="M7" s="645" t="s">
        <v>51</v>
      </c>
      <c r="N7" s="643">
        <v>500000</v>
      </c>
      <c r="O7" s="643"/>
      <c r="P7" s="643"/>
      <c r="Q7" s="643"/>
      <c r="R7" s="643"/>
      <c r="S7" s="643"/>
      <c r="T7" s="643"/>
      <c r="U7" s="643"/>
      <c r="V7" s="643"/>
      <c r="W7" s="643"/>
      <c r="X7" s="643"/>
      <c r="Y7" s="643"/>
      <c r="Z7" s="643"/>
      <c r="AA7" s="643"/>
      <c r="AB7" s="643"/>
      <c r="AC7" s="643"/>
      <c r="AD7" s="643"/>
      <c r="AE7" s="643"/>
      <c r="AF7" s="643"/>
      <c r="AG7" s="638" t="s">
        <v>1156</v>
      </c>
      <c r="AH7" s="646"/>
      <c r="AI7" s="647" t="s">
        <v>1157</v>
      </c>
    </row>
    <row r="8" spans="1:35" ht="120">
      <c r="A8" s="641">
        <v>2</v>
      </c>
      <c r="B8" s="642" t="s">
        <v>181</v>
      </c>
      <c r="C8" s="642" t="s">
        <v>1152</v>
      </c>
      <c r="D8" s="614" t="s">
        <v>1158</v>
      </c>
      <c r="E8" s="642" t="s">
        <v>1159</v>
      </c>
      <c r="F8" s="146" t="s">
        <v>1160</v>
      </c>
      <c r="G8" s="643">
        <v>1031299</v>
      </c>
      <c r="H8" s="643">
        <v>54279</v>
      </c>
      <c r="I8" s="643">
        <f t="shared" ref="I8:I11" si="0">G8+H8</f>
        <v>1085578</v>
      </c>
      <c r="J8" s="643"/>
      <c r="K8" s="644"/>
      <c r="L8" s="645" t="s">
        <v>50</v>
      </c>
      <c r="M8" s="645" t="s">
        <v>51</v>
      </c>
      <c r="N8" s="643">
        <v>500000</v>
      </c>
      <c r="O8" s="643"/>
      <c r="P8" s="643"/>
      <c r="Q8" s="643"/>
      <c r="R8" s="643"/>
      <c r="S8" s="643"/>
      <c r="T8" s="643"/>
      <c r="U8" s="643"/>
      <c r="V8" s="643"/>
      <c r="W8" s="643"/>
      <c r="X8" s="643"/>
      <c r="Y8" s="643"/>
      <c r="Z8" s="643"/>
      <c r="AA8" s="643"/>
      <c r="AB8" s="643"/>
      <c r="AC8" s="643"/>
      <c r="AD8" s="643"/>
      <c r="AE8" s="643"/>
      <c r="AF8" s="643"/>
      <c r="AG8" s="638" t="s">
        <v>1156</v>
      </c>
      <c r="AH8" s="646"/>
      <c r="AI8" s="647" t="s">
        <v>1161</v>
      </c>
    </row>
    <row r="9" spans="1:35" ht="105">
      <c r="A9" s="641">
        <v>3</v>
      </c>
      <c r="B9" s="642" t="s">
        <v>181</v>
      </c>
      <c r="C9" s="642" t="s">
        <v>1152</v>
      </c>
      <c r="D9" s="614" t="s">
        <v>1162</v>
      </c>
      <c r="E9" s="642" t="s">
        <v>1163</v>
      </c>
      <c r="F9" s="146" t="s">
        <v>1160</v>
      </c>
      <c r="G9" s="643">
        <v>645036</v>
      </c>
      <c r="H9" s="643">
        <v>33949</v>
      </c>
      <c r="I9" s="643">
        <f t="shared" si="0"/>
        <v>678985</v>
      </c>
      <c r="J9" s="643"/>
      <c r="K9" s="644"/>
      <c r="L9" s="645" t="s">
        <v>50</v>
      </c>
      <c r="M9" s="645" t="s">
        <v>51</v>
      </c>
      <c r="N9" s="643">
        <v>645036</v>
      </c>
      <c r="O9" s="643"/>
      <c r="P9" s="643"/>
      <c r="Q9" s="643"/>
      <c r="R9" s="643"/>
      <c r="S9" s="643"/>
      <c r="T9" s="643"/>
      <c r="U9" s="643"/>
      <c r="V9" s="643"/>
      <c r="W9" s="643"/>
      <c r="X9" s="643"/>
      <c r="Y9" s="643"/>
      <c r="Z9" s="643"/>
      <c r="AA9" s="643"/>
      <c r="AB9" s="643"/>
      <c r="AC9" s="643"/>
      <c r="AD9" s="643"/>
      <c r="AE9" s="643"/>
      <c r="AF9" s="643"/>
      <c r="AG9" s="638" t="s">
        <v>1156</v>
      </c>
      <c r="AH9" s="646"/>
      <c r="AI9" s="647" t="s">
        <v>1164</v>
      </c>
    </row>
    <row r="10" spans="1:35" ht="120">
      <c r="A10" s="641">
        <v>4</v>
      </c>
      <c r="B10" s="642" t="s">
        <v>181</v>
      </c>
      <c r="C10" s="642" t="s">
        <v>1152</v>
      </c>
      <c r="D10" s="614" t="s">
        <v>1165</v>
      </c>
      <c r="E10" s="642" t="s">
        <v>1166</v>
      </c>
      <c r="F10" s="146" t="s">
        <v>1167</v>
      </c>
      <c r="G10" s="643">
        <v>1313532</v>
      </c>
      <c r="H10" s="643">
        <v>69133</v>
      </c>
      <c r="I10" s="643">
        <f t="shared" si="0"/>
        <v>1382665</v>
      </c>
      <c r="J10" s="643"/>
      <c r="K10" s="644"/>
      <c r="L10" s="645" t="s">
        <v>50</v>
      </c>
      <c r="M10" s="645" t="s">
        <v>51</v>
      </c>
      <c r="N10" s="643">
        <v>500000</v>
      </c>
      <c r="O10" s="643"/>
      <c r="P10" s="643"/>
      <c r="Q10" s="643"/>
      <c r="R10" s="643"/>
      <c r="S10" s="643"/>
      <c r="T10" s="643"/>
      <c r="U10" s="643"/>
      <c r="V10" s="643"/>
      <c r="W10" s="643"/>
      <c r="X10" s="643"/>
      <c r="Y10" s="643"/>
      <c r="Z10" s="643"/>
      <c r="AA10" s="643"/>
      <c r="AB10" s="643"/>
      <c r="AC10" s="643"/>
      <c r="AD10" s="643"/>
      <c r="AE10" s="643"/>
      <c r="AF10" s="643"/>
      <c r="AG10" s="638" t="s">
        <v>1156</v>
      </c>
      <c r="AH10" s="646"/>
      <c r="AI10" s="647" t="s">
        <v>1168</v>
      </c>
    </row>
    <row r="11" spans="1:35" ht="135">
      <c r="A11" s="641">
        <v>5</v>
      </c>
      <c r="B11" s="642" t="s">
        <v>1169</v>
      </c>
      <c r="C11" s="642" t="s">
        <v>1170</v>
      </c>
      <c r="D11" s="614" t="s">
        <v>1171</v>
      </c>
      <c r="E11" s="642" t="s">
        <v>1172</v>
      </c>
      <c r="F11" s="146" t="s">
        <v>1173</v>
      </c>
      <c r="G11" s="643">
        <v>238034</v>
      </c>
      <c r="H11" s="643">
        <v>0</v>
      </c>
      <c r="I11" s="643">
        <f t="shared" si="0"/>
        <v>238034</v>
      </c>
      <c r="J11" s="643"/>
      <c r="K11" s="644"/>
      <c r="L11" s="645" t="s">
        <v>50</v>
      </c>
      <c r="M11" s="645" t="s">
        <v>182</v>
      </c>
      <c r="N11" s="643">
        <v>238034</v>
      </c>
      <c r="O11" s="643"/>
      <c r="P11" s="643"/>
      <c r="Q11" s="643"/>
      <c r="R11" s="643"/>
      <c r="S11" s="643"/>
      <c r="T11" s="643"/>
      <c r="U11" s="643"/>
      <c r="V11" s="643"/>
      <c r="W11" s="643"/>
      <c r="X11" s="643"/>
      <c r="Y11" s="643"/>
      <c r="Z11" s="643"/>
      <c r="AA11" s="643"/>
      <c r="AB11" s="643"/>
      <c r="AC11" s="643"/>
      <c r="AD11" s="643"/>
      <c r="AE11" s="643"/>
      <c r="AF11" s="643"/>
      <c r="AG11" s="638" t="s">
        <v>1156</v>
      </c>
      <c r="AH11" s="646"/>
      <c r="AI11" s="647" t="s">
        <v>1174</v>
      </c>
    </row>
    <row r="12" spans="1:35" ht="66" customHeight="1">
      <c r="A12" s="648"/>
      <c r="B12" s="742"/>
      <c r="C12" s="743"/>
      <c r="D12" s="743"/>
      <c r="E12" s="743"/>
      <c r="F12" s="744"/>
      <c r="G12" s="649">
        <f>SUM(G7:G11)</f>
        <v>5201393</v>
      </c>
      <c r="H12" s="649">
        <f t="shared" ref="H12:I12" si="1">SUM(H7:H11)</f>
        <v>261229</v>
      </c>
      <c r="I12" s="649">
        <f t="shared" si="1"/>
        <v>5462622</v>
      </c>
      <c r="J12" s="649"/>
      <c r="K12" s="650"/>
      <c r="L12" s="650"/>
      <c r="M12" s="650"/>
      <c r="N12" s="650"/>
      <c r="O12" s="650"/>
      <c r="P12" s="650"/>
      <c r="Q12" s="650"/>
      <c r="R12" s="650"/>
      <c r="S12" s="650"/>
      <c r="T12" s="650"/>
      <c r="U12" s="650"/>
      <c r="V12" s="650"/>
      <c r="W12" s="650"/>
      <c r="X12" s="650"/>
      <c r="Y12" s="650"/>
      <c r="Z12" s="650"/>
      <c r="AA12" s="650"/>
      <c r="AB12" s="650"/>
      <c r="AC12" s="650"/>
      <c r="AD12" s="650"/>
      <c r="AE12" s="650"/>
      <c r="AF12" s="650"/>
      <c r="AG12" s="651"/>
      <c r="AH12" s="652"/>
      <c r="AI12" s="653"/>
    </row>
    <row r="13" spans="1:35" s="656" customFormat="1" ht="66" customHeight="1">
      <c r="A13" s="654"/>
      <c r="B13" s="654"/>
      <c r="C13" s="654"/>
      <c r="D13" s="654"/>
      <c r="E13" s="654"/>
      <c r="F13" s="654"/>
      <c r="G13" s="654"/>
      <c r="H13" s="654"/>
      <c r="I13" s="654"/>
      <c r="J13" s="654"/>
      <c r="K13" s="654"/>
      <c r="L13" s="654"/>
      <c r="M13" s="654"/>
      <c r="N13" s="654"/>
      <c r="O13" s="654"/>
      <c r="P13" s="654"/>
      <c r="Q13" s="654"/>
      <c r="R13" s="654"/>
      <c r="S13" s="654"/>
      <c r="T13" s="654"/>
      <c r="U13" s="654"/>
      <c r="V13" s="654"/>
      <c r="W13" s="654"/>
      <c r="X13" s="654"/>
      <c r="Y13" s="654"/>
      <c r="Z13" s="654"/>
      <c r="AA13" s="654"/>
      <c r="AB13" s="654"/>
      <c r="AC13" s="654"/>
      <c r="AD13" s="654"/>
      <c r="AE13" s="654"/>
      <c r="AF13" s="654"/>
      <c r="AG13" s="654"/>
      <c r="AH13" s="654"/>
      <c r="AI13" s="655"/>
    </row>
    <row r="14" spans="1:35" ht="66" customHeight="1">
      <c r="A14" s="657">
        <v>6</v>
      </c>
      <c r="B14" s="658" t="s">
        <v>181</v>
      </c>
      <c r="C14" s="658" t="s">
        <v>1152</v>
      </c>
      <c r="D14" s="659" t="s">
        <v>1175</v>
      </c>
      <c r="E14" s="659" t="s">
        <v>1176</v>
      </c>
      <c r="F14" s="144" t="s">
        <v>1177</v>
      </c>
      <c r="G14" s="659">
        <v>294500</v>
      </c>
      <c r="H14" s="660">
        <v>15500</v>
      </c>
      <c r="I14" s="661">
        <v>310000</v>
      </c>
      <c r="J14" s="657"/>
      <c r="K14" s="657"/>
      <c r="L14" s="657"/>
      <c r="M14" s="657"/>
      <c r="N14" s="657"/>
      <c r="O14" s="660" t="s">
        <v>183</v>
      </c>
      <c r="P14" s="660" t="s">
        <v>184</v>
      </c>
      <c r="Q14" s="660">
        <v>310000</v>
      </c>
      <c r="R14" s="660"/>
      <c r="S14" s="660"/>
      <c r="T14" s="660"/>
      <c r="U14" s="660"/>
      <c r="V14" s="660"/>
      <c r="W14" s="660"/>
      <c r="X14" s="660"/>
      <c r="Y14" s="660"/>
      <c r="Z14" s="660"/>
      <c r="AA14" s="660"/>
      <c r="AB14" s="660"/>
      <c r="AC14" s="660"/>
      <c r="AD14" s="660"/>
      <c r="AE14" s="660"/>
      <c r="AF14" s="660"/>
      <c r="AG14" s="662" t="s">
        <v>1156</v>
      </c>
      <c r="AH14" s="657"/>
      <c r="AI14" s="663" t="s">
        <v>1178</v>
      </c>
    </row>
    <row r="15" spans="1:35" ht="66" customHeight="1">
      <c r="A15" s="656">
        <v>7</v>
      </c>
      <c r="B15" s="642" t="s">
        <v>181</v>
      </c>
      <c r="C15" s="642" t="s">
        <v>1152</v>
      </c>
      <c r="D15" s="147" t="s">
        <v>1179</v>
      </c>
      <c r="E15" s="147" t="s">
        <v>1180</v>
      </c>
      <c r="F15" s="146" t="s">
        <v>1181</v>
      </c>
      <c r="G15" s="147">
        <v>2043295.15</v>
      </c>
      <c r="H15" s="148">
        <v>107541.85000000009</v>
      </c>
      <c r="I15" s="664">
        <v>2150837</v>
      </c>
      <c r="J15" s="656"/>
      <c r="K15" s="656"/>
      <c r="L15" s="656"/>
      <c r="M15" s="656"/>
      <c r="N15" s="656"/>
      <c r="O15" s="148" t="s">
        <v>88</v>
      </c>
      <c r="P15" s="148" t="s">
        <v>185</v>
      </c>
      <c r="Q15" s="148">
        <v>1000000</v>
      </c>
      <c r="R15" s="148" t="s">
        <v>183</v>
      </c>
      <c r="S15" s="148" t="s">
        <v>184</v>
      </c>
      <c r="T15" s="148">
        <v>1150837</v>
      </c>
      <c r="U15" s="148"/>
      <c r="V15" s="148"/>
      <c r="W15" s="148"/>
      <c r="X15" s="148"/>
      <c r="Y15" s="148"/>
      <c r="Z15" s="148"/>
      <c r="AA15" s="148"/>
      <c r="AB15" s="148"/>
      <c r="AC15" s="148"/>
      <c r="AD15" s="148"/>
      <c r="AE15" s="148"/>
      <c r="AF15" s="148"/>
      <c r="AG15" s="638" t="s">
        <v>1156</v>
      </c>
      <c r="AH15" s="656"/>
      <c r="AI15" s="647" t="s">
        <v>1182</v>
      </c>
    </row>
    <row r="16" spans="1:35" ht="66" customHeight="1">
      <c r="A16" s="656">
        <v>8</v>
      </c>
      <c r="B16" s="642" t="s">
        <v>181</v>
      </c>
      <c r="C16" s="642" t="s">
        <v>1152</v>
      </c>
      <c r="D16" s="147" t="s">
        <v>1183</v>
      </c>
      <c r="E16" s="147" t="s">
        <v>1184</v>
      </c>
      <c r="F16" s="146" t="s">
        <v>1185</v>
      </c>
      <c r="G16" s="147">
        <v>691540.15</v>
      </c>
      <c r="H16" s="148">
        <v>36396.849999999977</v>
      </c>
      <c r="I16" s="147">
        <v>727937</v>
      </c>
      <c r="J16" s="656"/>
      <c r="K16" s="656"/>
      <c r="L16" s="656"/>
      <c r="M16" s="656"/>
      <c r="N16" s="656"/>
      <c r="O16" s="148"/>
      <c r="P16" s="148"/>
      <c r="Q16" s="148"/>
      <c r="R16" s="148" t="s">
        <v>97</v>
      </c>
      <c r="S16" s="148" t="s">
        <v>88</v>
      </c>
      <c r="T16" s="148">
        <v>300000</v>
      </c>
      <c r="U16" s="148" t="s">
        <v>186</v>
      </c>
      <c r="V16" s="148" t="s">
        <v>184</v>
      </c>
      <c r="W16" s="148">
        <v>427937</v>
      </c>
      <c r="X16" s="148"/>
      <c r="Y16" s="148"/>
      <c r="Z16" s="148"/>
      <c r="AA16" s="148"/>
      <c r="AB16" s="148"/>
      <c r="AC16" s="148"/>
      <c r="AD16" s="148"/>
      <c r="AE16" s="148"/>
      <c r="AF16" s="148"/>
      <c r="AG16" s="638" t="s">
        <v>1156</v>
      </c>
      <c r="AH16" s="656"/>
      <c r="AI16" s="647" t="s">
        <v>1186</v>
      </c>
    </row>
    <row r="17" spans="1:35" ht="116.25" customHeight="1">
      <c r="A17" s="656"/>
      <c r="B17" s="642" t="s">
        <v>181</v>
      </c>
      <c r="C17" s="146" t="s">
        <v>1187</v>
      </c>
      <c r="D17" s="147" t="s">
        <v>1188</v>
      </c>
      <c r="E17" s="146" t="s">
        <v>1189</v>
      </c>
      <c r="F17" s="146" t="s">
        <v>1190</v>
      </c>
      <c r="G17" s="147">
        <v>450224.94999999995</v>
      </c>
      <c r="H17" s="148">
        <v>23696.050000000047</v>
      </c>
      <c r="I17" s="147">
        <v>473921</v>
      </c>
      <c r="J17" s="656"/>
      <c r="K17" s="656"/>
      <c r="L17" s="656"/>
      <c r="M17" s="656"/>
      <c r="N17" s="656"/>
      <c r="O17" s="148" t="s">
        <v>88</v>
      </c>
      <c r="P17" s="148" t="s">
        <v>185</v>
      </c>
      <c r="Q17" s="148">
        <v>300000</v>
      </c>
      <c r="R17" s="148" t="s">
        <v>183</v>
      </c>
      <c r="S17" s="148" t="s">
        <v>184</v>
      </c>
      <c r="T17" s="148">
        <v>173921</v>
      </c>
      <c r="U17" s="148"/>
      <c r="V17" s="148"/>
      <c r="W17" s="148"/>
      <c r="X17" s="148"/>
      <c r="Y17" s="148"/>
      <c r="Z17" s="148"/>
      <c r="AA17" s="148"/>
      <c r="AB17" s="148"/>
      <c r="AC17" s="148"/>
      <c r="AD17" s="148"/>
      <c r="AE17" s="148"/>
      <c r="AF17" s="148"/>
      <c r="AG17" s="638" t="s">
        <v>1156</v>
      </c>
      <c r="AH17" s="656"/>
      <c r="AI17" s="647" t="s">
        <v>1191</v>
      </c>
    </row>
    <row r="18" spans="1:35" ht="66" customHeight="1">
      <c r="A18" s="656">
        <v>9</v>
      </c>
      <c r="B18" s="642" t="s">
        <v>181</v>
      </c>
      <c r="C18" s="146" t="s">
        <v>1187</v>
      </c>
      <c r="D18" s="147" t="s">
        <v>1192</v>
      </c>
      <c r="E18" s="146" t="s">
        <v>1193</v>
      </c>
      <c r="F18" s="146" t="s">
        <v>1194</v>
      </c>
      <c r="G18" s="147">
        <v>114404.7</v>
      </c>
      <c r="H18" s="148">
        <v>6021.3000000000029</v>
      </c>
      <c r="I18" s="147">
        <v>120426</v>
      </c>
      <c r="J18" s="656"/>
      <c r="K18" s="656"/>
      <c r="L18" s="656"/>
      <c r="M18" s="656"/>
      <c r="N18" s="656"/>
      <c r="O18" s="148" t="s">
        <v>88</v>
      </c>
      <c r="P18" s="148" t="s">
        <v>185</v>
      </c>
      <c r="Q18" s="148">
        <v>70000</v>
      </c>
      <c r="R18" s="148" t="s">
        <v>183</v>
      </c>
      <c r="S18" s="148" t="s">
        <v>184</v>
      </c>
      <c r="T18" s="148">
        <v>50426</v>
      </c>
      <c r="U18" s="148"/>
      <c r="V18" s="148"/>
      <c r="W18" s="148"/>
      <c r="X18" s="148"/>
      <c r="Y18" s="148"/>
      <c r="Z18" s="148"/>
      <c r="AA18" s="148"/>
      <c r="AB18" s="148"/>
      <c r="AC18" s="148"/>
      <c r="AD18" s="148"/>
      <c r="AE18" s="148"/>
      <c r="AF18" s="148"/>
      <c r="AG18" s="638" t="s">
        <v>1156</v>
      </c>
      <c r="AH18" s="656"/>
      <c r="AI18" s="647" t="s">
        <v>1195</v>
      </c>
    </row>
    <row r="19" spans="1:35" ht="66" customHeight="1">
      <c r="A19" s="656">
        <v>10</v>
      </c>
      <c r="B19" s="642" t="s">
        <v>181</v>
      </c>
      <c r="C19" s="146" t="s">
        <v>1187</v>
      </c>
      <c r="D19" s="147" t="s">
        <v>1196</v>
      </c>
      <c r="E19" s="146" t="s">
        <v>1197</v>
      </c>
      <c r="F19" s="146" t="s">
        <v>1194</v>
      </c>
      <c r="G19" s="147">
        <v>168404.6</v>
      </c>
      <c r="H19" s="148">
        <v>8863.3999999999942</v>
      </c>
      <c r="I19" s="147">
        <v>177268</v>
      </c>
      <c r="J19" s="656"/>
      <c r="K19" s="656"/>
      <c r="L19" s="656"/>
      <c r="M19" s="656"/>
      <c r="N19" s="656"/>
      <c r="O19" s="148"/>
      <c r="P19" s="148"/>
      <c r="Q19" s="148"/>
      <c r="R19" s="148" t="s">
        <v>88</v>
      </c>
      <c r="S19" s="148" t="s">
        <v>185</v>
      </c>
      <c r="T19" s="148">
        <v>177268</v>
      </c>
      <c r="U19" s="148"/>
      <c r="V19" s="148"/>
      <c r="W19" s="148"/>
      <c r="X19" s="148"/>
      <c r="Y19" s="148"/>
      <c r="Z19" s="148"/>
      <c r="AA19" s="148"/>
      <c r="AB19" s="148"/>
      <c r="AC19" s="148"/>
      <c r="AD19" s="148"/>
      <c r="AE19" s="148"/>
      <c r="AF19" s="148"/>
      <c r="AG19" s="638" t="s">
        <v>1156</v>
      </c>
      <c r="AH19" s="656"/>
      <c r="AI19" s="647" t="s">
        <v>1198</v>
      </c>
    </row>
    <row r="20" spans="1:35" ht="66" customHeight="1">
      <c r="A20" s="656">
        <v>11</v>
      </c>
      <c r="B20" s="642" t="s">
        <v>181</v>
      </c>
      <c r="C20" s="146" t="s">
        <v>1187</v>
      </c>
      <c r="D20" s="147" t="s">
        <v>1199</v>
      </c>
      <c r="E20" s="146" t="s">
        <v>1200</v>
      </c>
      <c r="F20" s="146" t="s">
        <v>1190</v>
      </c>
      <c r="G20" s="147">
        <v>303825.2</v>
      </c>
      <c r="H20" s="148">
        <v>15990.799999999988</v>
      </c>
      <c r="I20" s="147">
        <v>319816</v>
      </c>
      <c r="J20" s="656"/>
      <c r="K20" s="656"/>
      <c r="L20" s="656"/>
      <c r="M20" s="656"/>
      <c r="N20" s="656"/>
      <c r="O20" s="148"/>
      <c r="P20" s="148"/>
      <c r="Q20" s="148"/>
      <c r="R20" s="148" t="s">
        <v>88</v>
      </c>
      <c r="S20" s="148" t="s">
        <v>185</v>
      </c>
      <c r="T20" s="148">
        <v>200000</v>
      </c>
      <c r="U20" s="148" t="s">
        <v>186</v>
      </c>
      <c r="V20" s="148" t="s">
        <v>184</v>
      </c>
      <c r="W20" s="148">
        <v>119816</v>
      </c>
      <c r="X20" s="148"/>
      <c r="Y20" s="148"/>
      <c r="Z20" s="148"/>
      <c r="AA20" s="148"/>
      <c r="AB20" s="148"/>
      <c r="AC20" s="148"/>
      <c r="AD20" s="148"/>
      <c r="AE20" s="148"/>
      <c r="AF20" s="148"/>
      <c r="AG20" s="638" t="s">
        <v>1156</v>
      </c>
      <c r="AH20" s="656"/>
      <c r="AI20" s="647" t="s">
        <v>1201</v>
      </c>
    </row>
    <row r="21" spans="1:35" ht="66" customHeight="1">
      <c r="A21" s="656">
        <v>12</v>
      </c>
      <c r="B21" s="642" t="s">
        <v>181</v>
      </c>
      <c r="C21" s="146" t="s">
        <v>1187</v>
      </c>
      <c r="D21" s="147" t="s">
        <v>1202</v>
      </c>
      <c r="E21" s="146" t="s">
        <v>1203</v>
      </c>
      <c r="F21" s="146" t="s">
        <v>1185</v>
      </c>
      <c r="G21" s="147">
        <v>173935.5</v>
      </c>
      <c r="H21" s="148">
        <v>9154.5</v>
      </c>
      <c r="I21" s="147">
        <v>183090</v>
      </c>
      <c r="J21" s="656"/>
      <c r="K21" s="656"/>
      <c r="L21" s="656"/>
      <c r="M21" s="656"/>
      <c r="N21" s="656"/>
      <c r="O21" s="148" t="s">
        <v>88</v>
      </c>
      <c r="P21" s="148" t="s">
        <v>185</v>
      </c>
      <c r="Q21" s="148">
        <v>100000</v>
      </c>
      <c r="R21" s="148" t="s">
        <v>183</v>
      </c>
      <c r="S21" s="148" t="s">
        <v>184</v>
      </c>
      <c r="T21" s="148">
        <v>83090</v>
      </c>
      <c r="U21" s="148"/>
      <c r="V21" s="148"/>
      <c r="W21" s="148"/>
      <c r="X21" s="148"/>
      <c r="Y21" s="148"/>
      <c r="Z21" s="148"/>
      <c r="AA21" s="148"/>
      <c r="AB21" s="148"/>
      <c r="AC21" s="148"/>
      <c r="AD21" s="148"/>
      <c r="AE21" s="148"/>
      <c r="AF21" s="148"/>
      <c r="AG21" s="638" t="s">
        <v>1156</v>
      </c>
      <c r="AH21" s="656"/>
      <c r="AI21" s="647" t="s">
        <v>1204</v>
      </c>
    </row>
    <row r="22" spans="1:35" ht="33.75" customHeight="1">
      <c r="A22" s="665"/>
      <c r="B22" s="665"/>
      <c r="C22" s="665"/>
      <c r="D22" s="665"/>
      <c r="E22" s="665"/>
      <c r="F22" s="149"/>
      <c r="G22" s="665"/>
      <c r="H22" s="665"/>
      <c r="I22" s="665"/>
      <c r="J22" s="665"/>
      <c r="K22" s="665"/>
      <c r="L22" s="665"/>
      <c r="M22" s="665"/>
      <c r="N22" s="665"/>
      <c r="O22" s="665"/>
      <c r="P22" s="665"/>
      <c r="Q22" s="665"/>
      <c r="R22" s="665"/>
      <c r="S22" s="665"/>
      <c r="T22" s="665"/>
      <c r="U22" s="665"/>
      <c r="V22" s="665"/>
      <c r="W22" s="665"/>
      <c r="X22" s="665"/>
      <c r="Y22" s="665"/>
      <c r="Z22" s="665"/>
      <c r="AA22" s="665"/>
      <c r="AB22" s="665"/>
      <c r="AC22" s="665"/>
      <c r="AD22" s="665"/>
      <c r="AE22" s="665"/>
      <c r="AF22" s="665"/>
      <c r="AG22" s="665"/>
      <c r="AH22" s="665"/>
      <c r="AI22" s="149"/>
    </row>
    <row r="23" spans="1:35" ht="345">
      <c r="A23" s="666">
        <v>13</v>
      </c>
      <c r="B23" s="667" t="s">
        <v>181</v>
      </c>
      <c r="C23" s="667" t="s">
        <v>1152</v>
      </c>
      <c r="D23" s="667" t="s">
        <v>1205</v>
      </c>
      <c r="E23" s="667" t="s">
        <v>1206</v>
      </c>
      <c r="F23" s="666" t="s">
        <v>1207</v>
      </c>
      <c r="G23" s="666">
        <v>465500</v>
      </c>
      <c r="H23" s="666">
        <v>24500</v>
      </c>
      <c r="I23" s="666">
        <v>490000</v>
      </c>
      <c r="J23" s="666"/>
      <c r="K23" s="666"/>
      <c r="L23" s="667" t="s">
        <v>187</v>
      </c>
      <c r="M23" s="667" t="s">
        <v>185</v>
      </c>
      <c r="N23" s="667">
        <v>216842</v>
      </c>
      <c r="O23" s="667" t="s">
        <v>97</v>
      </c>
      <c r="P23" s="667" t="s">
        <v>50</v>
      </c>
      <c r="Q23" s="667">
        <v>273158</v>
      </c>
      <c r="R23" s="667"/>
      <c r="S23" s="667"/>
      <c r="T23" s="667"/>
      <c r="U23" s="666"/>
      <c r="V23" s="666"/>
      <c r="W23" s="666" t="s">
        <v>1208</v>
      </c>
      <c r="X23" s="666"/>
      <c r="Y23" s="666"/>
      <c r="Z23" s="666"/>
      <c r="AA23" s="666"/>
      <c r="AB23" s="666"/>
      <c r="AC23" s="666"/>
      <c r="AD23" s="666"/>
      <c r="AE23" s="666"/>
      <c r="AF23" s="666"/>
      <c r="AG23" s="668"/>
      <c r="AH23" s="668"/>
      <c r="AI23" s="667"/>
    </row>
    <row r="24" spans="1:35" ht="345">
      <c r="A24" s="666">
        <v>14</v>
      </c>
      <c r="B24" s="667" t="s">
        <v>181</v>
      </c>
      <c r="C24" s="667" t="s">
        <v>1152</v>
      </c>
      <c r="D24" s="667" t="s">
        <v>1209</v>
      </c>
      <c r="E24" s="667" t="s">
        <v>1210</v>
      </c>
      <c r="F24" s="666" t="s">
        <v>1207</v>
      </c>
      <c r="G24" s="666">
        <v>870133</v>
      </c>
      <c r="H24" s="666">
        <v>45796</v>
      </c>
      <c r="I24" s="666">
        <v>915929</v>
      </c>
      <c r="J24" s="666"/>
      <c r="K24" s="666"/>
      <c r="L24" s="667"/>
      <c r="M24" s="667"/>
      <c r="N24" s="667"/>
      <c r="O24" s="667" t="s">
        <v>187</v>
      </c>
      <c r="P24" s="667" t="s">
        <v>185</v>
      </c>
      <c r="Q24" s="667">
        <v>300000</v>
      </c>
      <c r="R24" s="667" t="s">
        <v>97</v>
      </c>
      <c r="S24" s="667" t="s">
        <v>50</v>
      </c>
      <c r="T24" s="667">
        <v>615929</v>
      </c>
      <c r="U24" s="666"/>
      <c r="V24" s="666"/>
      <c r="W24" s="666" t="s">
        <v>1211</v>
      </c>
      <c r="X24" s="666"/>
      <c r="Y24" s="666"/>
      <c r="Z24" s="666"/>
      <c r="AA24" s="666"/>
      <c r="AB24" s="666"/>
      <c r="AC24" s="666"/>
      <c r="AD24" s="666"/>
      <c r="AE24" s="666"/>
      <c r="AF24" s="666"/>
      <c r="AG24" s="668"/>
      <c r="AH24" s="668"/>
      <c r="AI24" s="667"/>
    </row>
    <row r="25" spans="1:35" ht="330">
      <c r="A25" s="666">
        <v>15</v>
      </c>
      <c r="B25" s="667" t="s">
        <v>181</v>
      </c>
      <c r="C25" s="667" t="s">
        <v>1152</v>
      </c>
      <c r="D25" s="667" t="s">
        <v>1212</v>
      </c>
      <c r="E25" s="667" t="s">
        <v>1213</v>
      </c>
      <c r="F25" s="666" t="s">
        <v>1185</v>
      </c>
      <c r="G25" s="666">
        <v>434989</v>
      </c>
      <c r="H25" s="666">
        <v>22894</v>
      </c>
      <c r="I25" s="666">
        <v>457883</v>
      </c>
      <c r="J25" s="666"/>
      <c r="K25" s="666"/>
      <c r="L25" s="667"/>
      <c r="M25" s="667"/>
      <c r="N25" s="667"/>
      <c r="O25" s="667" t="s">
        <v>187</v>
      </c>
      <c r="P25" s="667" t="s">
        <v>51</v>
      </c>
      <c r="Q25" s="667">
        <v>457883</v>
      </c>
      <c r="R25" s="667"/>
      <c r="S25" s="667"/>
      <c r="T25" s="667"/>
      <c r="U25" s="666"/>
      <c r="V25" s="666"/>
      <c r="W25" s="666" t="s">
        <v>1214</v>
      </c>
      <c r="X25" s="666"/>
      <c r="Y25" s="666"/>
      <c r="Z25" s="666"/>
      <c r="AA25" s="666"/>
      <c r="AB25" s="666"/>
      <c r="AC25" s="666"/>
      <c r="AD25" s="666"/>
      <c r="AE25" s="666"/>
      <c r="AF25" s="666"/>
      <c r="AG25" s="668"/>
      <c r="AH25" s="668"/>
      <c r="AI25" s="667"/>
    </row>
    <row r="26" spans="1:35" ht="330">
      <c r="A26" s="666">
        <v>16</v>
      </c>
      <c r="B26" s="667" t="s">
        <v>181</v>
      </c>
      <c r="C26" s="667" t="s">
        <v>1152</v>
      </c>
      <c r="D26" s="667" t="s">
        <v>1215</v>
      </c>
      <c r="E26" s="667" t="s">
        <v>1216</v>
      </c>
      <c r="F26" s="666" t="s">
        <v>1185</v>
      </c>
      <c r="G26" s="666">
        <v>128250</v>
      </c>
      <c r="H26" s="666">
        <v>6750</v>
      </c>
      <c r="I26" s="666">
        <v>135000</v>
      </c>
      <c r="J26" s="666"/>
      <c r="K26" s="666"/>
      <c r="L26" s="667"/>
      <c r="M26" s="667"/>
      <c r="N26" s="667"/>
      <c r="O26" s="667" t="s">
        <v>97</v>
      </c>
      <c r="P26" s="667" t="s">
        <v>50</v>
      </c>
      <c r="Q26" s="667">
        <v>135000</v>
      </c>
      <c r="R26" s="667"/>
      <c r="S26" s="667"/>
      <c r="T26" s="667"/>
      <c r="U26" s="666"/>
      <c r="V26" s="666"/>
      <c r="W26" s="666" t="s">
        <v>1217</v>
      </c>
      <c r="X26" s="666"/>
      <c r="Y26" s="666"/>
      <c r="Z26" s="666"/>
      <c r="AA26" s="666"/>
      <c r="AB26" s="666"/>
      <c r="AC26" s="666"/>
      <c r="AD26" s="666"/>
      <c r="AE26" s="666"/>
      <c r="AF26" s="666"/>
      <c r="AG26" s="668"/>
      <c r="AH26" s="668"/>
      <c r="AI26" s="667"/>
    </row>
    <row r="27" spans="1:35" ht="285">
      <c r="A27" s="666">
        <v>17</v>
      </c>
      <c r="B27" s="667" t="s">
        <v>181</v>
      </c>
      <c r="C27" s="667" t="s">
        <v>1187</v>
      </c>
      <c r="D27" s="667" t="s">
        <v>1218</v>
      </c>
      <c r="E27" s="667" t="s">
        <v>1219</v>
      </c>
      <c r="F27" s="666" t="s">
        <v>1220</v>
      </c>
      <c r="G27" s="666">
        <v>114000</v>
      </c>
      <c r="H27" s="666">
        <v>6000</v>
      </c>
      <c r="I27" s="666">
        <v>120000</v>
      </c>
      <c r="J27" s="666"/>
      <c r="K27" s="666"/>
      <c r="L27" s="667" t="s">
        <v>187</v>
      </c>
      <c r="M27" s="667" t="s">
        <v>185</v>
      </c>
      <c r="N27" s="667">
        <v>120000</v>
      </c>
      <c r="O27" s="667"/>
      <c r="P27" s="667"/>
      <c r="Q27" s="667"/>
      <c r="R27" s="667"/>
      <c r="S27" s="667"/>
      <c r="T27" s="667"/>
      <c r="U27" s="666"/>
      <c r="V27" s="666"/>
      <c r="W27" s="666" t="s">
        <v>1221</v>
      </c>
      <c r="X27" s="666"/>
      <c r="Y27" s="666"/>
      <c r="Z27" s="666"/>
      <c r="AA27" s="666"/>
      <c r="AB27" s="666"/>
      <c r="AC27" s="666"/>
      <c r="AD27" s="666"/>
      <c r="AE27" s="666"/>
      <c r="AF27" s="666"/>
      <c r="AG27" s="668"/>
      <c r="AH27" s="668"/>
      <c r="AI27" s="667"/>
    </row>
    <row r="28" spans="1:35" ht="240">
      <c r="A28" s="666">
        <v>18</v>
      </c>
      <c r="B28" s="667" t="s">
        <v>181</v>
      </c>
      <c r="C28" s="667" t="s">
        <v>1187</v>
      </c>
      <c r="D28" s="667" t="s">
        <v>1222</v>
      </c>
      <c r="E28" s="667" t="s">
        <v>1223</v>
      </c>
      <c r="F28" s="666" t="s">
        <v>1177</v>
      </c>
      <c r="G28" s="666">
        <v>65700</v>
      </c>
      <c r="H28" s="666">
        <v>3458</v>
      </c>
      <c r="I28" s="666">
        <v>69158</v>
      </c>
      <c r="J28" s="666"/>
      <c r="K28" s="666"/>
      <c r="L28" s="667"/>
      <c r="M28" s="667"/>
      <c r="N28" s="667"/>
      <c r="O28" s="667" t="s">
        <v>187</v>
      </c>
      <c r="P28" s="667" t="s">
        <v>182</v>
      </c>
      <c r="Q28" s="667">
        <v>69158</v>
      </c>
      <c r="R28" s="667"/>
      <c r="S28" s="667"/>
      <c r="T28" s="667"/>
      <c r="U28" s="666"/>
      <c r="V28" s="666"/>
      <c r="W28" s="666" t="s">
        <v>1224</v>
      </c>
      <c r="X28" s="666"/>
      <c r="Y28" s="666"/>
      <c r="Z28" s="666"/>
      <c r="AA28" s="666"/>
      <c r="AB28" s="666"/>
      <c r="AC28" s="666"/>
      <c r="AD28" s="666"/>
      <c r="AE28" s="666"/>
      <c r="AF28" s="666"/>
      <c r="AG28" s="668"/>
      <c r="AH28" s="668"/>
      <c r="AI28" s="667"/>
    </row>
    <row r="29" spans="1:35" ht="285">
      <c r="A29" s="666">
        <v>19</v>
      </c>
      <c r="B29" s="667" t="s">
        <v>1225</v>
      </c>
      <c r="C29" s="667" t="s">
        <v>1226</v>
      </c>
      <c r="D29" s="667" t="s">
        <v>1227</v>
      </c>
      <c r="E29" s="667" t="s">
        <v>1228</v>
      </c>
      <c r="F29" s="666" t="s">
        <v>1229</v>
      </c>
      <c r="G29" s="666">
        <v>133561</v>
      </c>
      <c r="H29" s="666">
        <v>7030</v>
      </c>
      <c r="I29" s="667">
        <v>140591</v>
      </c>
      <c r="J29" s="666"/>
      <c r="K29" s="666"/>
      <c r="L29" s="667"/>
      <c r="M29" s="667"/>
      <c r="N29" s="667"/>
      <c r="O29" s="667" t="s">
        <v>187</v>
      </c>
      <c r="P29" s="667" t="s">
        <v>51</v>
      </c>
      <c r="Q29" s="667">
        <v>140591</v>
      </c>
      <c r="R29" s="667"/>
      <c r="S29" s="667"/>
      <c r="T29" s="667"/>
      <c r="U29" s="666"/>
      <c r="V29" s="666"/>
      <c r="W29" s="666" t="s">
        <v>1230</v>
      </c>
      <c r="X29" s="666"/>
      <c r="Y29" s="666"/>
      <c r="Z29" s="666"/>
      <c r="AA29" s="666"/>
      <c r="AB29" s="666"/>
      <c r="AC29" s="666"/>
      <c r="AD29" s="666"/>
      <c r="AE29" s="666"/>
      <c r="AF29" s="666"/>
      <c r="AG29" s="668"/>
      <c r="AH29" s="668"/>
      <c r="AI29" s="667"/>
    </row>
    <row r="30" spans="1:35" ht="270">
      <c r="A30" s="666">
        <v>20</v>
      </c>
      <c r="B30" s="667" t="s">
        <v>1225</v>
      </c>
      <c r="C30" s="667" t="s">
        <v>1226</v>
      </c>
      <c r="D30" s="667" t="s">
        <v>1231</v>
      </c>
      <c r="E30" s="667" t="s">
        <v>1232</v>
      </c>
      <c r="F30" s="666" t="s">
        <v>1233</v>
      </c>
      <c r="G30" s="666">
        <v>518577</v>
      </c>
      <c r="H30" s="666">
        <v>27293</v>
      </c>
      <c r="I30" s="667">
        <v>545870</v>
      </c>
      <c r="J30" s="666"/>
      <c r="K30" s="666"/>
      <c r="L30" s="667"/>
      <c r="M30" s="667"/>
      <c r="N30" s="667"/>
      <c r="O30" s="667" t="s">
        <v>187</v>
      </c>
      <c r="P30" s="667" t="s">
        <v>51</v>
      </c>
      <c r="Q30" s="667">
        <v>200000</v>
      </c>
      <c r="R30" s="667" t="s">
        <v>97</v>
      </c>
      <c r="S30" s="667" t="s">
        <v>50</v>
      </c>
      <c r="T30" s="667">
        <v>345870</v>
      </c>
      <c r="U30" s="666"/>
      <c r="V30" s="666"/>
      <c r="W30" s="666" t="s">
        <v>1234</v>
      </c>
      <c r="X30" s="666"/>
      <c r="Y30" s="666"/>
      <c r="Z30" s="666"/>
      <c r="AA30" s="666"/>
      <c r="AB30" s="666"/>
      <c r="AC30" s="666"/>
      <c r="AD30" s="666"/>
      <c r="AE30" s="666"/>
      <c r="AF30" s="666"/>
      <c r="AG30" s="668"/>
      <c r="AH30" s="668"/>
      <c r="AI30" s="667"/>
    </row>
    <row r="31" spans="1:35" ht="330">
      <c r="A31" s="666">
        <v>21</v>
      </c>
      <c r="B31" s="667" t="s">
        <v>181</v>
      </c>
      <c r="C31" s="667" t="s">
        <v>1152</v>
      </c>
      <c r="D31" s="667" t="s">
        <v>1235</v>
      </c>
      <c r="E31" s="667" t="s">
        <v>1236</v>
      </c>
      <c r="F31" s="666" t="s">
        <v>1237</v>
      </c>
      <c r="G31" s="666">
        <v>2193881</v>
      </c>
      <c r="H31" s="666">
        <v>115467</v>
      </c>
      <c r="I31" s="666">
        <v>2309348</v>
      </c>
      <c r="J31" s="666"/>
      <c r="K31" s="666"/>
      <c r="L31" s="667"/>
      <c r="M31" s="667"/>
      <c r="N31" s="667"/>
      <c r="O31" s="667" t="s">
        <v>187</v>
      </c>
      <c r="P31" s="667" t="s">
        <v>51</v>
      </c>
      <c r="Q31" s="667">
        <v>1000000</v>
      </c>
      <c r="R31" s="667" t="s">
        <v>97</v>
      </c>
      <c r="S31" s="667" t="s">
        <v>184</v>
      </c>
      <c r="T31" s="667">
        <v>1309348</v>
      </c>
      <c r="U31" s="666"/>
      <c r="V31" s="666"/>
      <c r="W31" s="666" t="s">
        <v>1238</v>
      </c>
      <c r="X31" s="666"/>
      <c r="Y31" s="666"/>
      <c r="Z31" s="666"/>
      <c r="AA31" s="666"/>
      <c r="AB31" s="666"/>
      <c r="AC31" s="666"/>
      <c r="AD31" s="666"/>
      <c r="AE31" s="666"/>
      <c r="AF31" s="666"/>
      <c r="AG31" s="668"/>
      <c r="AH31" s="668"/>
      <c r="AI31" s="667"/>
    </row>
    <row r="32" spans="1:35" ht="66" customHeight="1">
      <c r="A32" s="669"/>
      <c r="B32" s="669"/>
      <c r="C32" s="669"/>
      <c r="D32" s="669"/>
      <c r="E32" s="669"/>
      <c r="F32" s="670"/>
      <c r="G32" s="669"/>
      <c r="H32" s="669"/>
      <c r="I32" s="669"/>
      <c r="J32" s="669"/>
      <c r="K32" s="669"/>
      <c r="L32" s="669"/>
      <c r="M32" s="669"/>
      <c r="N32" s="669"/>
      <c r="O32" s="669"/>
      <c r="P32" s="669"/>
      <c r="Q32" s="669"/>
      <c r="R32" s="669"/>
      <c r="S32" s="669"/>
      <c r="T32" s="669"/>
      <c r="U32" s="669"/>
      <c r="V32" s="669"/>
      <c r="W32" s="669"/>
      <c r="X32" s="669"/>
      <c r="Y32" s="669"/>
      <c r="Z32" s="669"/>
      <c r="AA32" s="669"/>
      <c r="AB32" s="669"/>
      <c r="AC32" s="669"/>
      <c r="AD32" s="669"/>
      <c r="AE32" s="669"/>
      <c r="AF32" s="669"/>
      <c r="AG32" s="669"/>
      <c r="AH32" s="669"/>
      <c r="AI32" s="670"/>
    </row>
    <row r="33" spans="1:35" ht="150">
      <c r="A33" s="660">
        <v>1</v>
      </c>
      <c r="B33" s="658" t="s">
        <v>1169</v>
      </c>
      <c r="C33" s="658" t="s">
        <v>1239</v>
      </c>
      <c r="D33" s="658" t="s">
        <v>1240</v>
      </c>
      <c r="E33" s="671" t="s">
        <v>1241</v>
      </c>
      <c r="F33" s="671" t="s">
        <v>1242</v>
      </c>
      <c r="G33" s="672">
        <v>187393</v>
      </c>
      <c r="H33" s="672">
        <f t="shared" ref="H33:H40" si="2">I33-G33</f>
        <v>9863</v>
      </c>
      <c r="I33" s="673">
        <v>197256</v>
      </c>
      <c r="J33" s="657"/>
      <c r="K33" s="657"/>
      <c r="L33" s="657"/>
      <c r="M33" s="657"/>
      <c r="N33" s="657"/>
      <c r="O33" s="657"/>
      <c r="P33" s="657"/>
      <c r="Q33" s="657"/>
      <c r="R33" s="674"/>
      <c r="S33" s="674"/>
      <c r="T33" s="674"/>
      <c r="U33" s="673" t="s">
        <v>184</v>
      </c>
      <c r="V33" s="673" t="s">
        <v>187</v>
      </c>
      <c r="W33" s="673">
        <v>197256</v>
      </c>
      <c r="X33" s="673"/>
      <c r="Y33" s="673"/>
      <c r="Z33" s="673"/>
      <c r="AA33" s="673"/>
      <c r="AB33" s="673"/>
      <c r="AC33" s="673"/>
      <c r="AD33" s="673"/>
      <c r="AE33" s="673"/>
      <c r="AF33" s="673"/>
      <c r="AG33" s="657"/>
      <c r="AH33" s="657"/>
      <c r="AI33" s="671" t="s">
        <v>1243</v>
      </c>
    </row>
    <row r="34" spans="1:35" ht="165">
      <c r="A34" s="148">
        <v>2</v>
      </c>
      <c r="B34" s="642" t="s">
        <v>181</v>
      </c>
      <c r="C34" s="642" t="s">
        <v>1187</v>
      </c>
      <c r="D34" s="642" t="s">
        <v>1244</v>
      </c>
      <c r="E34" s="642" t="s">
        <v>1245</v>
      </c>
      <c r="F34" s="675" t="s">
        <v>1242</v>
      </c>
      <c r="G34" s="676">
        <v>1828964</v>
      </c>
      <c r="H34" s="676">
        <f t="shared" si="2"/>
        <v>96261</v>
      </c>
      <c r="I34" s="673">
        <v>1925225</v>
      </c>
      <c r="J34" s="656"/>
      <c r="K34" s="656"/>
      <c r="L34" s="656"/>
      <c r="M34" s="656"/>
      <c r="N34" s="656"/>
      <c r="O34" s="656"/>
      <c r="P34" s="656"/>
      <c r="Q34" s="656"/>
      <c r="R34" s="677" t="s">
        <v>188</v>
      </c>
      <c r="S34" s="677" t="s">
        <v>183</v>
      </c>
      <c r="T34" s="677">
        <v>558416</v>
      </c>
      <c r="U34" s="677" t="s">
        <v>184</v>
      </c>
      <c r="V34" s="677" t="s">
        <v>187</v>
      </c>
      <c r="W34" s="677">
        <v>450000</v>
      </c>
      <c r="X34" s="677" t="s">
        <v>1246</v>
      </c>
      <c r="Y34" s="677" t="s">
        <v>174</v>
      </c>
      <c r="Z34" s="677">
        <v>916809</v>
      </c>
      <c r="AA34" s="677"/>
      <c r="AB34" s="677"/>
      <c r="AC34" s="677"/>
      <c r="AD34" s="677"/>
      <c r="AE34" s="677"/>
      <c r="AF34" s="677"/>
      <c r="AG34" s="656"/>
      <c r="AH34" s="656"/>
      <c r="AI34" s="675" t="s">
        <v>1247</v>
      </c>
    </row>
    <row r="35" spans="1:35" ht="105">
      <c r="A35" s="148">
        <v>3</v>
      </c>
      <c r="B35" s="642" t="s">
        <v>181</v>
      </c>
      <c r="C35" s="642" t="s">
        <v>1187</v>
      </c>
      <c r="D35" s="642" t="s">
        <v>1248</v>
      </c>
      <c r="E35" s="642" t="s">
        <v>1249</v>
      </c>
      <c r="F35" s="675" t="s">
        <v>1250</v>
      </c>
      <c r="G35" s="676">
        <v>211881</v>
      </c>
      <c r="H35" s="676">
        <f t="shared" si="2"/>
        <v>11152</v>
      </c>
      <c r="I35" s="673">
        <v>223033</v>
      </c>
      <c r="J35" s="656"/>
      <c r="K35" s="656"/>
      <c r="L35" s="656"/>
      <c r="M35" s="656"/>
      <c r="N35" s="656"/>
      <c r="O35" s="656"/>
      <c r="P35" s="656"/>
      <c r="Q35" s="656"/>
      <c r="R35" s="677"/>
      <c r="S35" s="677"/>
      <c r="T35" s="677"/>
      <c r="U35" s="677" t="s">
        <v>1246</v>
      </c>
      <c r="V35" s="677" t="s">
        <v>174</v>
      </c>
      <c r="W35" s="677">
        <v>223033</v>
      </c>
      <c r="X35" s="677"/>
      <c r="Y35" s="677"/>
      <c r="Z35" s="677"/>
      <c r="AA35" s="677"/>
      <c r="AB35" s="677"/>
      <c r="AC35" s="677"/>
      <c r="AD35" s="677"/>
      <c r="AE35" s="677"/>
      <c r="AF35" s="677"/>
      <c r="AG35" s="656"/>
      <c r="AH35" s="656"/>
      <c r="AI35" s="675" t="s">
        <v>1251</v>
      </c>
    </row>
    <row r="36" spans="1:35" ht="135">
      <c r="A36" s="148">
        <v>4</v>
      </c>
      <c r="B36" s="642" t="s">
        <v>181</v>
      </c>
      <c r="C36" s="642" t="s">
        <v>1152</v>
      </c>
      <c r="D36" s="642" t="s">
        <v>1252</v>
      </c>
      <c r="E36" s="642" t="s">
        <v>1253</v>
      </c>
      <c r="F36" s="675" t="s">
        <v>1254</v>
      </c>
      <c r="G36" s="676">
        <v>2860903</v>
      </c>
      <c r="H36" s="676">
        <f t="shared" si="2"/>
        <v>150574</v>
      </c>
      <c r="I36" s="673">
        <v>3011477</v>
      </c>
      <c r="J36" s="656"/>
      <c r="K36" s="656"/>
      <c r="L36" s="656"/>
      <c r="M36" s="656"/>
      <c r="N36" s="656"/>
      <c r="O36" s="656"/>
      <c r="P36" s="656"/>
      <c r="Q36" s="656"/>
      <c r="R36" s="678"/>
      <c r="S36" s="678"/>
      <c r="T36" s="678"/>
      <c r="U36" s="677" t="s">
        <v>184</v>
      </c>
      <c r="V36" s="677" t="s">
        <v>187</v>
      </c>
      <c r="W36" s="677">
        <v>500000</v>
      </c>
      <c r="X36" s="677" t="s">
        <v>1246</v>
      </c>
      <c r="Y36" s="677" t="s">
        <v>174</v>
      </c>
      <c r="Z36" s="677">
        <v>2511477</v>
      </c>
      <c r="AA36" s="677"/>
      <c r="AB36" s="677"/>
      <c r="AC36" s="677"/>
      <c r="AD36" s="677"/>
      <c r="AE36" s="677"/>
      <c r="AF36" s="677"/>
      <c r="AG36" s="656"/>
      <c r="AH36" s="656"/>
      <c r="AI36" s="675" t="s">
        <v>1255</v>
      </c>
    </row>
    <row r="37" spans="1:35" ht="135">
      <c r="A37" s="148">
        <v>5</v>
      </c>
      <c r="B37" s="642" t="s">
        <v>181</v>
      </c>
      <c r="C37" s="642" t="s">
        <v>1152</v>
      </c>
      <c r="D37" s="642" t="s">
        <v>1256</v>
      </c>
      <c r="E37" s="642" t="s">
        <v>1257</v>
      </c>
      <c r="F37" s="675" t="s">
        <v>1258</v>
      </c>
      <c r="G37" s="676">
        <v>2076734</v>
      </c>
      <c r="H37" s="676">
        <f t="shared" si="2"/>
        <v>109302</v>
      </c>
      <c r="I37" s="673">
        <v>2186036</v>
      </c>
      <c r="J37" s="656"/>
      <c r="K37" s="656"/>
      <c r="L37" s="656"/>
      <c r="M37" s="656"/>
      <c r="N37" s="656"/>
      <c r="O37" s="656"/>
      <c r="P37" s="656"/>
      <c r="Q37" s="656"/>
      <c r="R37" s="677" t="s">
        <v>184</v>
      </c>
      <c r="S37" s="677" t="s">
        <v>187</v>
      </c>
      <c r="T37" s="677">
        <v>500000</v>
      </c>
      <c r="U37" s="677" t="s">
        <v>1246</v>
      </c>
      <c r="V37" s="677" t="s">
        <v>174</v>
      </c>
      <c r="W37" s="677">
        <v>500000</v>
      </c>
      <c r="X37" s="677" t="s">
        <v>1246</v>
      </c>
      <c r="Y37" s="677" t="s">
        <v>174</v>
      </c>
      <c r="Z37" s="677">
        <v>1186036</v>
      </c>
      <c r="AA37" s="677"/>
      <c r="AB37" s="677"/>
      <c r="AC37" s="677"/>
      <c r="AD37" s="677"/>
      <c r="AE37" s="677"/>
      <c r="AF37" s="677"/>
      <c r="AG37" s="656"/>
      <c r="AH37" s="656"/>
      <c r="AI37" s="675" t="s">
        <v>1259</v>
      </c>
    </row>
    <row r="38" spans="1:35" ht="105">
      <c r="A38" s="148">
        <v>6</v>
      </c>
      <c r="B38" s="642" t="s">
        <v>181</v>
      </c>
      <c r="C38" s="642" t="s">
        <v>1152</v>
      </c>
      <c r="D38" s="642" t="s">
        <v>1260</v>
      </c>
      <c r="E38" s="642" t="s">
        <v>1261</v>
      </c>
      <c r="F38" s="675" t="s">
        <v>1262</v>
      </c>
      <c r="G38" s="676">
        <v>2375869</v>
      </c>
      <c r="H38" s="676">
        <f t="shared" si="2"/>
        <v>125046</v>
      </c>
      <c r="I38" s="673">
        <v>2500915</v>
      </c>
      <c r="J38" s="656"/>
      <c r="K38" s="656"/>
      <c r="L38" s="656"/>
      <c r="M38" s="656"/>
      <c r="N38" s="656"/>
      <c r="O38" s="656"/>
      <c r="P38" s="656"/>
      <c r="Q38" s="656"/>
      <c r="R38" s="678"/>
      <c r="S38" s="678"/>
      <c r="T38" s="678"/>
      <c r="U38" s="677" t="s">
        <v>184</v>
      </c>
      <c r="V38" s="677" t="s">
        <v>187</v>
      </c>
      <c r="W38" s="677">
        <v>500000</v>
      </c>
      <c r="X38" s="677" t="s">
        <v>1246</v>
      </c>
      <c r="Y38" s="677" t="s">
        <v>174</v>
      </c>
      <c r="Z38" s="677">
        <v>2000915</v>
      </c>
      <c r="AA38" s="677"/>
      <c r="AB38" s="677"/>
      <c r="AC38" s="677"/>
      <c r="AD38" s="677"/>
      <c r="AE38" s="677"/>
      <c r="AF38" s="677"/>
      <c r="AG38" s="656"/>
      <c r="AH38" s="656"/>
      <c r="AI38" s="675" t="s">
        <v>1263</v>
      </c>
    </row>
    <row r="39" spans="1:35" ht="105">
      <c r="A39" s="148">
        <v>7</v>
      </c>
      <c r="B39" s="642" t="s">
        <v>181</v>
      </c>
      <c r="C39" s="642" t="s">
        <v>1187</v>
      </c>
      <c r="D39" s="642" t="s">
        <v>1264</v>
      </c>
      <c r="E39" s="642" t="s">
        <v>1265</v>
      </c>
      <c r="F39" s="675" t="s">
        <v>1258</v>
      </c>
      <c r="G39" s="676">
        <v>187478</v>
      </c>
      <c r="H39" s="676">
        <f t="shared" si="2"/>
        <v>9867</v>
      </c>
      <c r="I39" s="677">
        <v>197345</v>
      </c>
      <c r="J39" s="656"/>
      <c r="K39" s="656"/>
      <c r="L39" s="656"/>
      <c r="M39" s="656"/>
      <c r="N39" s="656"/>
      <c r="O39" s="656"/>
      <c r="P39" s="656"/>
      <c r="Q39" s="656"/>
      <c r="R39" s="678"/>
      <c r="S39" s="678"/>
      <c r="T39" s="678"/>
      <c r="U39" s="677" t="s">
        <v>184</v>
      </c>
      <c r="V39" s="677" t="s">
        <v>187</v>
      </c>
      <c r="W39" s="677">
        <v>197345</v>
      </c>
      <c r="X39" s="677"/>
      <c r="Y39" s="677"/>
      <c r="Z39" s="677"/>
      <c r="AA39" s="677"/>
      <c r="AB39" s="677"/>
      <c r="AC39" s="677"/>
      <c r="AD39" s="677"/>
      <c r="AE39" s="677"/>
      <c r="AF39" s="677"/>
      <c r="AG39" s="656"/>
      <c r="AH39" s="656"/>
      <c r="AI39" s="675" t="s">
        <v>1266</v>
      </c>
    </row>
    <row r="40" spans="1:35" ht="225">
      <c r="A40" s="148">
        <v>8</v>
      </c>
      <c r="B40" s="642" t="s">
        <v>181</v>
      </c>
      <c r="C40" s="642" t="s">
        <v>1152</v>
      </c>
      <c r="D40" s="642" t="s">
        <v>1267</v>
      </c>
      <c r="E40" s="642" t="s">
        <v>1268</v>
      </c>
      <c r="F40" s="675" t="s">
        <v>1269</v>
      </c>
      <c r="G40" s="676">
        <v>2375000</v>
      </c>
      <c r="H40" s="676">
        <f t="shared" si="2"/>
        <v>125000</v>
      </c>
      <c r="I40" s="677">
        <v>2500000</v>
      </c>
      <c r="J40" s="656"/>
      <c r="K40" s="656"/>
      <c r="L40" s="656"/>
      <c r="M40" s="656"/>
      <c r="N40" s="656"/>
      <c r="O40" s="656"/>
      <c r="P40" s="656"/>
      <c r="Q40" s="656"/>
      <c r="R40" s="677" t="s">
        <v>188</v>
      </c>
      <c r="S40" s="677" t="s">
        <v>50</v>
      </c>
      <c r="T40" s="677">
        <v>1850000</v>
      </c>
      <c r="U40" s="677" t="s">
        <v>1246</v>
      </c>
      <c r="V40" s="677" t="s">
        <v>183</v>
      </c>
      <c r="W40" s="677">
        <v>650000</v>
      </c>
      <c r="X40" s="677"/>
      <c r="Y40" s="677"/>
      <c r="Z40" s="677"/>
      <c r="AA40" s="677"/>
      <c r="AB40" s="677"/>
      <c r="AC40" s="677"/>
      <c r="AD40" s="677"/>
      <c r="AE40" s="677"/>
      <c r="AF40" s="677"/>
      <c r="AG40" s="656"/>
      <c r="AH40" s="656"/>
      <c r="AI40" s="675" t="s">
        <v>1270</v>
      </c>
    </row>
    <row r="41" spans="1:35" ht="66" customHeight="1">
      <c r="A41" s="679"/>
      <c r="B41" s="679"/>
      <c r="C41" s="679"/>
      <c r="D41" s="679"/>
      <c r="E41" s="679"/>
      <c r="F41" s="680"/>
      <c r="G41" s="681">
        <f>SUM(G33:G40)</f>
        <v>12104222</v>
      </c>
      <c r="H41" s="681">
        <f t="shared" ref="H41:I41" si="3">SUM(H33:H40)</f>
        <v>637065</v>
      </c>
      <c r="I41" s="681">
        <f t="shared" si="3"/>
        <v>12741287</v>
      </c>
      <c r="J41" s="679"/>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679"/>
      <c r="AH41" s="679"/>
      <c r="AI41" s="680"/>
    </row>
    <row r="42" spans="1:35" s="656" customFormat="1" ht="34.5" customHeight="1">
      <c r="A42" s="745" t="s">
        <v>1271</v>
      </c>
      <c r="B42" s="746"/>
      <c r="C42" s="746"/>
      <c r="D42" s="746"/>
      <c r="E42" s="746"/>
      <c r="F42" s="747"/>
      <c r="G42" s="654"/>
      <c r="H42" s="654"/>
      <c r="I42" s="654"/>
      <c r="J42" s="654"/>
      <c r="K42" s="654"/>
      <c r="L42" s="654"/>
      <c r="M42" s="654"/>
      <c r="N42" s="654"/>
      <c r="O42" s="654"/>
      <c r="P42" s="654"/>
      <c r="Q42" s="654"/>
      <c r="R42" s="654"/>
      <c r="S42" s="654"/>
      <c r="T42" s="654"/>
      <c r="U42" s="654"/>
      <c r="V42" s="654"/>
      <c r="W42" s="654"/>
      <c r="X42" s="654"/>
      <c r="Y42" s="654"/>
      <c r="Z42" s="654"/>
      <c r="AA42" s="654"/>
      <c r="AB42" s="654"/>
      <c r="AC42" s="654"/>
      <c r="AD42" s="654"/>
      <c r="AE42" s="654"/>
      <c r="AF42" s="654"/>
      <c r="AG42" s="654"/>
      <c r="AH42" s="654"/>
      <c r="AI42" s="655"/>
    </row>
    <row r="43" spans="1:35" s="685" customFormat="1" ht="150">
      <c r="A43" s="682">
        <v>1</v>
      </c>
      <c r="B43" s="683" t="s">
        <v>1225</v>
      </c>
      <c r="C43" s="683" t="s">
        <v>1226</v>
      </c>
      <c r="D43" s="683" t="s">
        <v>1272</v>
      </c>
      <c r="E43" s="683" t="s">
        <v>1273</v>
      </c>
      <c r="F43" s="682" t="s">
        <v>1274</v>
      </c>
      <c r="G43" s="684">
        <f t="shared" ref="G43:G71" si="4">I43-H43</f>
        <v>196538.85</v>
      </c>
      <c r="H43" s="684">
        <f t="shared" ref="H43:H71" si="5">I43*0.05</f>
        <v>10344.150000000001</v>
      </c>
      <c r="I43" s="684">
        <v>206883</v>
      </c>
      <c r="J43" s="682"/>
      <c r="K43" s="682"/>
      <c r="L43" s="683"/>
      <c r="M43" s="683"/>
      <c r="N43" s="683"/>
      <c r="O43" s="683"/>
      <c r="P43" s="683"/>
      <c r="Q43" s="683"/>
      <c r="R43" s="683"/>
      <c r="S43" s="683"/>
      <c r="T43" s="683"/>
      <c r="U43" s="683"/>
      <c r="V43" s="683"/>
      <c r="W43" s="684"/>
      <c r="X43" s="683" t="s">
        <v>188</v>
      </c>
      <c r="Y43" s="683" t="s">
        <v>174</v>
      </c>
      <c r="Z43" s="684">
        <v>206883</v>
      </c>
      <c r="AA43" s="683"/>
      <c r="AB43" s="683"/>
      <c r="AC43" s="684"/>
      <c r="AD43" s="684"/>
      <c r="AE43" s="684"/>
      <c r="AF43" s="684"/>
      <c r="AG43" s="683"/>
      <c r="AH43" s="683"/>
      <c r="AI43" s="682" t="s">
        <v>1275</v>
      </c>
    </row>
    <row r="44" spans="1:35" s="685" customFormat="1" ht="150">
      <c r="A44" s="682">
        <v>2</v>
      </c>
      <c r="B44" s="683" t="s">
        <v>1225</v>
      </c>
      <c r="C44" s="683" t="s">
        <v>1226</v>
      </c>
      <c r="D44" s="683" t="s">
        <v>1276</v>
      </c>
      <c r="E44" s="683" t="s">
        <v>1277</v>
      </c>
      <c r="F44" s="682" t="s">
        <v>1278</v>
      </c>
      <c r="G44" s="684">
        <f t="shared" si="4"/>
        <v>495844.9</v>
      </c>
      <c r="H44" s="684">
        <f t="shared" si="5"/>
        <v>26097.100000000002</v>
      </c>
      <c r="I44" s="684">
        <v>521942</v>
      </c>
      <c r="J44" s="682"/>
      <c r="K44" s="682"/>
      <c r="L44" s="683"/>
      <c r="M44" s="683"/>
      <c r="N44" s="683"/>
      <c r="O44" s="683"/>
      <c r="P44" s="683"/>
      <c r="Q44" s="683"/>
      <c r="R44" s="683"/>
      <c r="S44" s="683"/>
      <c r="T44" s="683"/>
      <c r="U44" s="683"/>
      <c r="V44" s="683"/>
      <c r="W44" s="684"/>
      <c r="X44" s="683" t="s">
        <v>88</v>
      </c>
      <c r="Y44" s="683" t="s">
        <v>185</v>
      </c>
      <c r="Z44" s="684">
        <v>521942</v>
      </c>
      <c r="AA44" s="683"/>
      <c r="AB44" s="683"/>
      <c r="AC44" s="684"/>
      <c r="AD44" s="684"/>
      <c r="AE44" s="684"/>
      <c r="AF44" s="684"/>
      <c r="AG44" s="683"/>
      <c r="AH44" s="683"/>
      <c r="AI44" s="682" t="s">
        <v>1279</v>
      </c>
    </row>
    <row r="45" spans="1:35" s="685" customFormat="1" ht="135">
      <c r="A45" s="682">
        <v>3</v>
      </c>
      <c r="B45" s="683" t="s">
        <v>1225</v>
      </c>
      <c r="C45" s="683" t="s">
        <v>1280</v>
      </c>
      <c r="D45" s="683" t="s">
        <v>1281</v>
      </c>
      <c r="E45" s="683" t="s">
        <v>1282</v>
      </c>
      <c r="F45" s="682" t="s">
        <v>1283</v>
      </c>
      <c r="G45" s="684">
        <f t="shared" si="4"/>
        <v>57551.95</v>
      </c>
      <c r="H45" s="684">
        <f t="shared" si="5"/>
        <v>3029.05</v>
      </c>
      <c r="I45" s="684">
        <v>60581</v>
      </c>
      <c r="J45" s="682"/>
      <c r="K45" s="682"/>
      <c r="L45" s="683"/>
      <c r="M45" s="683"/>
      <c r="N45" s="683"/>
      <c r="O45" s="683"/>
      <c r="P45" s="683"/>
      <c r="Q45" s="683"/>
      <c r="R45" s="683"/>
      <c r="S45" s="683"/>
      <c r="T45" s="683"/>
      <c r="U45" s="683" t="s">
        <v>88</v>
      </c>
      <c r="V45" s="683" t="s">
        <v>187</v>
      </c>
      <c r="W45" s="684">
        <v>60581</v>
      </c>
      <c r="X45" s="683"/>
      <c r="Y45" s="683"/>
      <c r="Z45" s="684"/>
      <c r="AA45" s="683"/>
      <c r="AB45" s="683"/>
      <c r="AC45" s="684"/>
      <c r="AD45" s="684"/>
      <c r="AE45" s="684"/>
      <c r="AF45" s="684"/>
      <c r="AG45" s="683"/>
      <c r="AH45" s="683"/>
      <c r="AI45" s="682" t="s">
        <v>1284</v>
      </c>
    </row>
    <row r="46" spans="1:35" s="685" customFormat="1" ht="120">
      <c r="A46" s="682">
        <v>4</v>
      </c>
      <c r="B46" s="683" t="s">
        <v>1285</v>
      </c>
      <c r="C46" s="683" t="s">
        <v>1286</v>
      </c>
      <c r="D46" s="683" t="s">
        <v>1287</v>
      </c>
      <c r="E46" s="683" t="s">
        <v>1288</v>
      </c>
      <c r="F46" s="682" t="s">
        <v>1258</v>
      </c>
      <c r="G46" s="684">
        <f t="shared" si="4"/>
        <v>175965.65</v>
      </c>
      <c r="H46" s="684">
        <f t="shared" si="5"/>
        <v>9261.35</v>
      </c>
      <c r="I46" s="684">
        <v>185227</v>
      </c>
      <c r="J46" s="682"/>
      <c r="K46" s="682"/>
      <c r="L46" s="683"/>
      <c r="M46" s="683"/>
      <c r="N46" s="683"/>
      <c r="O46" s="683"/>
      <c r="P46" s="683"/>
      <c r="Q46" s="683"/>
      <c r="R46" s="683"/>
      <c r="S46" s="683"/>
      <c r="T46" s="683"/>
      <c r="U46" s="683"/>
      <c r="V46" s="683"/>
      <c r="W46" s="684"/>
      <c r="X46" s="683" t="s">
        <v>188</v>
      </c>
      <c r="Y46" s="683" t="s">
        <v>97</v>
      </c>
      <c r="Z46" s="684">
        <v>185227</v>
      </c>
      <c r="AA46" s="683"/>
      <c r="AB46" s="683"/>
      <c r="AC46" s="684"/>
      <c r="AD46" s="684"/>
      <c r="AE46" s="684"/>
      <c r="AF46" s="684"/>
      <c r="AG46" s="683"/>
      <c r="AH46" s="683"/>
      <c r="AI46" s="682" t="s">
        <v>1289</v>
      </c>
    </row>
    <row r="47" spans="1:35" s="685" customFormat="1" ht="105">
      <c r="A47" s="682">
        <v>5</v>
      </c>
      <c r="B47" s="683" t="s">
        <v>181</v>
      </c>
      <c r="C47" s="683" t="s">
        <v>1152</v>
      </c>
      <c r="D47" s="683" t="s">
        <v>1290</v>
      </c>
      <c r="E47" s="683" t="s">
        <v>1291</v>
      </c>
      <c r="F47" s="682" t="s">
        <v>1292</v>
      </c>
      <c r="G47" s="684">
        <f t="shared" si="4"/>
        <v>572120.4</v>
      </c>
      <c r="H47" s="684">
        <f t="shared" si="5"/>
        <v>30111.600000000002</v>
      </c>
      <c r="I47" s="684">
        <v>602232</v>
      </c>
      <c r="J47" s="682"/>
      <c r="K47" s="682"/>
      <c r="L47" s="683"/>
      <c r="M47" s="683"/>
      <c r="N47" s="683"/>
      <c r="O47" s="683"/>
      <c r="P47" s="683"/>
      <c r="Q47" s="683"/>
      <c r="R47" s="683"/>
      <c r="S47" s="683"/>
      <c r="T47" s="683"/>
      <c r="U47" s="683" t="s">
        <v>189</v>
      </c>
      <c r="V47" s="683" t="s">
        <v>50</v>
      </c>
      <c r="W47" s="684">
        <v>602232</v>
      </c>
      <c r="X47" s="683"/>
      <c r="Y47" s="683"/>
      <c r="Z47" s="684"/>
      <c r="AA47" s="683"/>
      <c r="AB47" s="683"/>
      <c r="AC47" s="684"/>
      <c r="AD47" s="684"/>
      <c r="AE47" s="684"/>
      <c r="AF47" s="684"/>
      <c r="AG47" s="683"/>
      <c r="AH47" s="683"/>
      <c r="AI47" s="682" t="s">
        <v>1293</v>
      </c>
    </row>
    <row r="48" spans="1:35" s="685" customFormat="1" ht="105">
      <c r="A48" s="682">
        <v>6</v>
      </c>
      <c r="B48" s="683" t="s">
        <v>181</v>
      </c>
      <c r="C48" s="683" t="s">
        <v>1152</v>
      </c>
      <c r="D48" s="683" t="s">
        <v>1294</v>
      </c>
      <c r="E48" s="683" t="s">
        <v>1295</v>
      </c>
      <c r="F48" s="682" t="s">
        <v>1283</v>
      </c>
      <c r="G48" s="684">
        <f t="shared" si="4"/>
        <v>488278.15</v>
      </c>
      <c r="H48" s="684">
        <f t="shared" si="5"/>
        <v>25698.850000000002</v>
      </c>
      <c r="I48" s="684">
        <v>513977</v>
      </c>
      <c r="J48" s="682"/>
      <c r="K48" s="682"/>
      <c r="L48" s="683"/>
      <c r="M48" s="683"/>
      <c r="N48" s="683"/>
      <c r="O48" s="683"/>
      <c r="P48" s="683"/>
      <c r="Q48" s="683"/>
      <c r="R48" s="683"/>
      <c r="S48" s="683"/>
      <c r="T48" s="683"/>
      <c r="U48" s="683"/>
      <c r="V48" s="683"/>
      <c r="W48" s="684"/>
      <c r="X48" s="683"/>
      <c r="Y48" s="683"/>
      <c r="Z48" s="684"/>
      <c r="AA48" s="683" t="s">
        <v>188</v>
      </c>
      <c r="AB48" s="683" t="s">
        <v>174</v>
      </c>
      <c r="AC48" s="684">
        <v>513977</v>
      </c>
      <c r="AD48" s="684"/>
      <c r="AE48" s="684"/>
      <c r="AF48" s="684"/>
      <c r="AG48" s="683"/>
      <c r="AH48" s="683"/>
      <c r="AI48" s="682" t="s">
        <v>1296</v>
      </c>
    </row>
    <row r="49" spans="1:35" s="685" customFormat="1" ht="105">
      <c r="A49" s="682">
        <v>7</v>
      </c>
      <c r="B49" s="683" t="s">
        <v>181</v>
      </c>
      <c r="C49" s="683" t="s">
        <v>1152</v>
      </c>
      <c r="D49" s="683" t="s">
        <v>1297</v>
      </c>
      <c r="E49" s="683" t="s">
        <v>1298</v>
      </c>
      <c r="F49" s="682" t="s">
        <v>1299</v>
      </c>
      <c r="G49" s="684">
        <f t="shared" si="4"/>
        <v>409720.75</v>
      </c>
      <c r="H49" s="684">
        <f t="shared" si="5"/>
        <v>21564.25</v>
      </c>
      <c r="I49" s="684">
        <v>431285</v>
      </c>
      <c r="J49" s="682"/>
      <c r="K49" s="682"/>
      <c r="L49" s="683"/>
      <c r="M49" s="683"/>
      <c r="N49" s="683"/>
      <c r="O49" s="683"/>
      <c r="P49" s="683"/>
      <c r="Q49" s="683"/>
      <c r="R49" s="683"/>
      <c r="S49" s="683"/>
      <c r="T49" s="683"/>
      <c r="U49" s="683" t="s">
        <v>187</v>
      </c>
      <c r="V49" s="683" t="s">
        <v>185</v>
      </c>
      <c r="W49" s="684">
        <v>431285</v>
      </c>
      <c r="X49" s="683"/>
      <c r="Y49" s="683"/>
      <c r="Z49" s="684"/>
      <c r="AA49" s="683"/>
      <c r="AB49" s="683"/>
      <c r="AC49" s="684"/>
      <c r="AD49" s="684"/>
      <c r="AE49" s="684"/>
      <c r="AF49" s="684"/>
      <c r="AG49" s="683"/>
      <c r="AH49" s="683"/>
      <c r="AI49" s="682" t="s">
        <v>1300</v>
      </c>
    </row>
    <row r="50" spans="1:35" s="685" customFormat="1" ht="120">
      <c r="A50" s="682">
        <v>8</v>
      </c>
      <c r="B50" s="683" t="s">
        <v>181</v>
      </c>
      <c r="C50" s="683" t="s">
        <v>1152</v>
      </c>
      <c r="D50" s="683" t="s">
        <v>1301</v>
      </c>
      <c r="E50" s="683" t="s">
        <v>1302</v>
      </c>
      <c r="F50" s="682" t="s">
        <v>1220</v>
      </c>
      <c r="G50" s="684">
        <f t="shared" si="4"/>
        <v>286349.95</v>
      </c>
      <c r="H50" s="684">
        <f t="shared" si="5"/>
        <v>15071.050000000001</v>
      </c>
      <c r="I50" s="684">
        <v>301421</v>
      </c>
      <c r="J50" s="682"/>
      <c r="K50" s="682"/>
      <c r="L50" s="683"/>
      <c r="M50" s="683"/>
      <c r="N50" s="683"/>
      <c r="O50" s="683"/>
      <c r="P50" s="683"/>
      <c r="Q50" s="683"/>
      <c r="R50" s="683"/>
      <c r="S50" s="683"/>
      <c r="T50" s="683"/>
      <c r="U50" s="683"/>
      <c r="V50" s="683"/>
      <c r="W50" s="684"/>
      <c r="X50" s="683" t="s">
        <v>188</v>
      </c>
      <c r="Y50" s="683" t="s">
        <v>183</v>
      </c>
      <c r="Z50" s="684">
        <v>301421</v>
      </c>
      <c r="AA50" s="683"/>
      <c r="AB50" s="683"/>
      <c r="AC50" s="684"/>
      <c r="AD50" s="684"/>
      <c r="AE50" s="684"/>
      <c r="AF50" s="684"/>
      <c r="AG50" s="683"/>
      <c r="AH50" s="683"/>
      <c r="AI50" s="682" t="s">
        <v>1303</v>
      </c>
    </row>
    <row r="51" spans="1:35" s="685" customFormat="1" ht="105">
      <c r="A51" s="682">
        <v>9</v>
      </c>
      <c r="B51" s="683" t="s">
        <v>181</v>
      </c>
      <c r="C51" s="683" t="s">
        <v>1152</v>
      </c>
      <c r="D51" s="683" t="s">
        <v>1304</v>
      </c>
      <c r="E51" s="683" t="s">
        <v>1305</v>
      </c>
      <c r="F51" s="682" t="s">
        <v>1181</v>
      </c>
      <c r="G51" s="684">
        <f t="shared" si="4"/>
        <v>505819.9</v>
      </c>
      <c r="H51" s="684">
        <f t="shared" si="5"/>
        <v>26622.100000000002</v>
      </c>
      <c r="I51" s="684">
        <v>532442</v>
      </c>
      <c r="J51" s="682"/>
      <c r="K51" s="682"/>
      <c r="L51" s="683"/>
      <c r="M51" s="683"/>
      <c r="N51" s="683"/>
      <c r="O51" s="683"/>
      <c r="P51" s="683"/>
      <c r="Q51" s="683"/>
      <c r="R51" s="683"/>
      <c r="S51" s="683"/>
      <c r="T51" s="683"/>
      <c r="U51" s="683" t="s">
        <v>88</v>
      </c>
      <c r="V51" s="683" t="s">
        <v>182</v>
      </c>
      <c r="W51" s="684">
        <v>532442</v>
      </c>
      <c r="X51" s="683"/>
      <c r="Y51" s="683"/>
      <c r="Z51" s="684"/>
      <c r="AA51" s="683"/>
      <c r="AB51" s="683"/>
      <c r="AC51" s="684"/>
      <c r="AD51" s="684"/>
      <c r="AE51" s="684"/>
      <c r="AF51" s="684"/>
      <c r="AG51" s="683"/>
      <c r="AH51" s="683"/>
      <c r="AI51" s="682" t="s">
        <v>1306</v>
      </c>
    </row>
    <row r="52" spans="1:35" s="685" customFormat="1" ht="135">
      <c r="A52" s="682">
        <v>10</v>
      </c>
      <c r="B52" s="683" t="s">
        <v>181</v>
      </c>
      <c r="C52" s="683" t="s">
        <v>1152</v>
      </c>
      <c r="D52" s="683" t="s">
        <v>1307</v>
      </c>
      <c r="E52" s="683" t="s">
        <v>1308</v>
      </c>
      <c r="F52" s="682" t="s">
        <v>1309</v>
      </c>
      <c r="G52" s="684">
        <f t="shared" si="4"/>
        <v>5943501.1500000004</v>
      </c>
      <c r="H52" s="684">
        <f t="shared" si="5"/>
        <v>312815.85000000003</v>
      </c>
      <c r="I52" s="684">
        <v>6256317</v>
      </c>
      <c r="J52" s="682"/>
      <c r="K52" s="682"/>
      <c r="L52" s="683"/>
      <c r="M52" s="683"/>
      <c r="N52" s="683"/>
      <c r="O52" s="683"/>
      <c r="P52" s="683"/>
      <c r="Q52" s="683"/>
      <c r="R52" s="683"/>
      <c r="S52" s="683"/>
      <c r="T52" s="686"/>
      <c r="U52" s="683" t="s">
        <v>188</v>
      </c>
      <c r="V52" s="683" t="s">
        <v>183</v>
      </c>
      <c r="W52" s="684">
        <v>600000</v>
      </c>
      <c r="X52" s="683" t="s">
        <v>188</v>
      </c>
      <c r="Y52" s="683" t="s">
        <v>174</v>
      </c>
      <c r="Z52" s="684">
        <v>1000000</v>
      </c>
      <c r="AA52" s="683" t="s">
        <v>188</v>
      </c>
      <c r="AB52" s="683" t="s">
        <v>88</v>
      </c>
      <c r="AC52" s="684">
        <v>4656317</v>
      </c>
      <c r="AD52" s="684"/>
      <c r="AE52" s="684"/>
      <c r="AF52" s="684"/>
      <c r="AG52" s="683"/>
      <c r="AH52" s="683"/>
      <c r="AI52" s="682" t="s">
        <v>1310</v>
      </c>
    </row>
    <row r="53" spans="1:35" s="685" customFormat="1" ht="135">
      <c r="A53" s="682">
        <v>11</v>
      </c>
      <c r="B53" s="683" t="s">
        <v>181</v>
      </c>
      <c r="C53" s="683" t="s">
        <v>1152</v>
      </c>
      <c r="D53" s="683" t="s">
        <v>1311</v>
      </c>
      <c r="E53" s="683" t="s">
        <v>1312</v>
      </c>
      <c r="F53" s="682" t="s">
        <v>1229</v>
      </c>
      <c r="G53" s="684">
        <f t="shared" si="4"/>
        <v>2730611.6</v>
      </c>
      <c r="H53" s="684">
        <f t="shared" si="5"/>
        <v>143716.4</v>
      </c>
      <c r="I53" s="684">
        <v>2874328</v>
      </c>
      <c r="J53" s="682"/>
      <c r="K53" s="682"/>
      <c r="L53" s="683"/>
      <c r="M53" s="683"/>
      <c r="N53" s="683"/>
      <c r="O53" s="683"/>
      <c r="P53" s="683"/>
      <c r="Q53" s="683"/>
      <c r="R53" s="683"/>
      <c r="S53" s="683"/>
      <c r="T53" s="683"/>
      <c r="U53" s="683" t="s">
        <v>88</v>
      </c>
      <c r="V53" s="683" t="s">
        <v>182</v>
      </c>
      <c r="W53" s="684">
        <v>500000</v>
      </c>
      <c r="X53" s="683" t="s">
        <v>188</v>
      </c>
      <c r="Y53" s="683" t="s">
        <v>50</v>
      </c>
      <c r="Z53" s="684">
        <v>1000000</v>
      </c>
      <c r="AA53" s="683" t="s">
        <v>188</v>
      </c>
      <c r="AB53" s="683" t="s">
        <v>174</v>
      </c>
      <c r="AC53" s="684">
        <v>1374328</v>
      </c>
      <c r="AD53" s="684"/>
      <c r="AE53" s="684"/>
      <c r="AF53" s="684"/>
      <c r="AG53" s="683"/>
      <c r="AH53" s="683"/>
      <c r="AI53" s="682" t="s">
        <v>1313</v>
      </c>
    </row>
    <row r="54" spans="1:35" s="685" customFormat="1" ht="135">
      <c r="A54" s="682">
        <v>12</v>
      </c>
      <c r="B54" s="683" t="s">
        <v>181</v>
      </c>
      <c r="C54" s="683" t="s">
        <v>1152</v>
      </c>
      <c r="D54" s="683" t="s">
        <v>1314</v>
      </c>
      <c r="E54" s="683" t="s">
        <v>1315</v>
      </c>
      <c r="F54" s="682" t="s">
        <v>1316</v>
      </c>
      <c r="G54" s="684">
        <f t="shared" si="4"/>
        <v>1028183.1</v>
      </c>
      <c r="H54" s="684">
        <f t="shared" si="5"/>
        <v>54114.9</v>
      </c>
      <c r="I54" s="684">
        <v>1082298</v>
      </c>
      <c r="J54" s="682"/>
      <c r="K54" s="682"/>
      <c r="L54" s="683"/>
      <c r="M54" s="683"/>
      <c r="N54" s="683"/>
      <c r="O54" s="683"/>
      <c r="P54" s="683"/>
      <c r="Q54" s="683"/>
      <c r="R54" s="683"/>
      <c r="S54" s="683"/>
      <c r="T54" s="683"/>
      <c r="U54" s="683" t="s">
        <v>188</v>
      </c>
      <c r="V54" s="683" t="s">
        <v>183</v>
      </c>
      <c r="W54" s="684">
        <v>500000</v>
      </c>
      <c r="X54" s="683" t="s">
        <v>188</v>
      </c>
      <c r="Y54" s="683" t="s">
        <v>174</v>
      </c>
      <c r="Z54" s="684">
        <v>582298</v>
      </c>
      <c r="AA54" s="683"/>
      <c r="AB54" s="683"/>
      <c r="AC54" s="684"/>
      <c r="AD54" s="684"/>
      <c r="AE54" s="684"/>
      <c r="AF54" s="684"/>
      <c r="AG54" s="683"/>
      <c r="AH54" s="683"/>
      <c r="AI54" s="682" t="s">
        <v>1317</v>
      </c>
    </row>
    <row r="55" spans="1:35" s="685" customFormat="1" ht="240">
      <c r="A55" s="682">
        <v>13</v>
      </c>
      <c r="B55" s="683" t="s">
        <v>181</v>
      </c>
      <c r="C55" s="683" t="s">
        <v>1152</v>
      </c>
      <c r="D55" s="683" t="s">
        <v>1318</v>
      </c>
      <c r="E55" s="682" t="s">
        <v>1319</v>
      </c>
      <c r="F55" s="682" t="s">
        <v>1320</v>
      </c>
      <c r="G55" s="684">
        <f t="shared" si="4"/>
        <v>3816981.25</v>
      </c>
      <c r="H55" s="684">
        <f t="shared" si="5"/>
        <v>200893.75</v>
      </c>
      <c r="I55" s="684">
        <v>4017875</v>
      </c>
      <c r="J55" s="682"/>
      <c r="K55" s="682"/>
      <c r="L55" s="683"/>
      <c r="M55" s="683"/>
      <c r="N55" s="683"/>
      <c r="O55" s="683"/>
      <c r="P55" s="683"/>
      <c r="Q55" s="683"/>
      <c r="R55" s="683"/>
      <c r="S55" s="683"/>
      <c r="T55" s="683"/>
      <c r="U55" s="683" t="s">
        <v>97</v>
      </c>
      <c r="V55" s="683" t="s">
        <v>184</v>
      </c>
      <c r="W55" s="684">
        <v>1000000</v>
      </c>
      <c r="X55" s="683" t="s">
        <v>188</v>
      </c>
      <c r="Y55" s="683" t="s">
        <v>88</v>
      </c>
      <c r="Z55" s="684">
        <v>1000000</v>
      </c>
      <c r="AA55" s="683" t="s">
        <v>1321</v>
      </c>
      <c r="AB55" s="683" t="s">
        <v>50</v>
      </c>
      <c r="AC55" s="684">
        <v>2017875</v>
      </c>
      <c r="AD55" s="684"/>
      <c r="AE55" s="684"/>
      <c r="AF55" s="684"/>
      <c r="AG55" s="683"/>
      <c r="AH55" s="683"/>
      <c r="AI55" s="682" t="s">
        <v>1322</v>
      </c>
    </row>
    <row r="56" spans="1:35" s="685" customFormat="1" ht="150">
      <c r="A56" s="682">
        <v>14</v>
      </c>
      <c r="B56" s="683" t="s">
        <v>1323</v>
      </c>
      <c r="C56" s="683" t="s">
        <v>1324</v>
      </c>
      <c r="D56" s="683" t="s">
        <v>1325</v>
      </c>
      <c r="E56" s="683" t="s">
        <v>1326</v>
      </c>
      <c r="F56" s="682" t="s">
        <v>1327</v>
      </c>
      <c r="G56" s="684">
        <f t="shared" si="4"/>
        <v>1055322.7</v>
      </c>
      <c r="H56" s="684">
        <f t="shared" si="5"/>
        <v>55543.3</v>
      </c>
      <c r="I56" s="684">
        <v>1110866</v>
      </c>
      <c r="J56" s="682"/>
      <c r="K56" s="682"/>
      <c r="L56" s="687"/>
      <c r="M56" s="687"/>
      <c r="N56" s="687"/>
      <c r="O56" s="683"/>
      <c r="P56" s="683"/>
      <c r="Q56" s="683"/>
      <c r="R56" s="683"/>
      <c r="S56" s="683"/>
      <c r="T56" s="686"/>
      <c r="U56" s="687"/>
      <c r="V56" s="687"/>
      <c r="W56" s="684"/>
      <c r="X56" s="683" t="s">
        <v>88</v>
      </c>
      <c r="Y56" s="683" t="s">
        <v>182</v>
      </c>
      <c r="Z56" s="684">
        <v>500000</v>
      </c>
      <c r="AA56" s="683" t="s">
        <v>188</v>
      </c>
      <c r="AB56" s="683" t="s">
        <v>50</v>
      </c>
      <c r="AC56" s="684">
        <v>610866</v>
      </c>
      <c r="AD56" s="684"/>
      <c r="AE56" s="684"/>
      <c r="AF56" s="684"/>
      <c r="AG56" s="683"/>
      <c r="AH56" s="683"/>
      <c r="AI56" s="682" t="s">
        <v>1328</v>
      </c>
    </row>
    <row r="57" spans="1:35" s="685" customFormat="1" ht="135">
      <c r="A57" s="682">
        <v>15</v>
      </c>
      <c r="B57" s="683" t="s">
        <v>181</v>
      </c>
      <c r="C57" s="683" t="s">
        <v>1152</v>
      </c>
      <c r="D57" s="683" t="s">
        <v>1329</v>
      </c>
      <c r="E57" s="683" t="s">
        <v>1330</v>
      </c>
      <c r="F57" s="682" t="s">
        <v>1331</v>
      </c>
      <c r="G57" s="684">
        <f t="shared" si="4"/>
        <v>2030625</v>
      </c>
      <c r="H57" s="684">
        <f t="shared" si="5"/>
        <v>106875</v>
      </c>
      <c r="I57" s="684">
        <v>2137500</v>
      </c>
      <c r="J57" s="682"/>
      <c r="K57" s="682"/>
      <c r="L57" s="683"/>
      <c r="M57" s="683"/>
      <c r="N57" s="683"/>
      <c r="O57" s="683"/>
      <c r="P57" s="683"/>
      <c r="Q57" s="683"/>
      <c r="R57" s="683"/>
      <c r="S57" s="683"/>
      <c r="T57" s="686"/>
      <c r="U57" s="683"/>
      <c r="V57" s="683"/>
      <c r="W57" s="684"/>
      <c r="X57" s="683" t="s">
        <v>88</v>
      </c>
      <c r="Y57" s="683" t="s">
        <v>182</v>
      </c>
      <c r="Z57" s="684">
        <v>500000</v>
      </c>
      <c r="AA57" s="683" t="s">
        <v>188</v>
      </c>
      <c r="AB57" s="683" t="s">
        <v>50</v>
      </c>
      <c r="AC57" s="684">
        <v>1637500</v>
      </c>
      <c r="AD57" s="684"/>
      <c r="AE57" s="684"/>
      <c r="AF57" s="684"/>
      <c r="AG57" s="683"/>
      <c r="AH57" s="683"/>
      <c r="AI57" s="682" t="s">
        <v>1332</v>
      </c>
    </row>
    <row r="58" spans="1:35" s="685" customFormat="1" ht="120">
      <c r="A58" s="682">
        <v>16</v>
      </c>
      <c r="B58" s="683" t="s">
        <v>181</v>
      </c>
      <c r="C58" s="683" t="s">
        <v>1152</v>
      </c>
      <c r="D58" s="683" t="s">
        <v>1333</v>
      </c>
      <c r="E58" s="683" t="s">
        <v>1334</v>
      </c>
      <c r="F58" s="682" t="s">
        <v>1233</v>
      </c>
      <c r="G58" s="684">
        <f t="shared" si="4"/>
        <v>855000</v>
      </c>
      <c r="H58" s="684">
        <f t="shared" si="5"/>
        <v>45000</v>
      </c>
      <c r="I58" s="684">
        <v>900000</v>
      </c>
      <c r="J58" s="682"/>
      <c r="K58" s="682"/>
      <c r="L58" s="683"/>
      <c r="M58" s="683"/>
      <c r="N58" s="683"/>
      <c r="O58" s="683"/>
      <c r="P58" s="683"/>
      <c r="Q58" s="683"/>
      <c r="R58" s="683"/>
      <c r="S58" s="683"/>
      <c r="T58" s="686"/>
      <c r="U58" s="683"/>
      <c r="V58" s="683"/>
      <c r="W58" s="684"/>
      <c r="X58" s="683" t="s">
        <v>88</v>
      </c>
      <c r="Y58" s="683" t="s">
        <v>182</v>
      </c>
      <c r="Z58" s="684">
        <v>500000</v>
      </c>
      <c r="AA58" s="683" t="s">
        <v>188</v>
      </c>
      <c r="AB58" s="683" t="s">
        <v>183</v>
      </c>
      <c r="AC58" s="684">
        <v>400000</v>
      </c>
      <c r="AD58" s="684"/>
      <c r="AE58" s="684"/>
      <c r="AF58" s="684"/>
      <c r="AG58" s="683"/>
      <c r="AH58" s="683"/>
      <c r="AI58" s="682" t="s">
        <v>1335</v>
      </c>
    </row>
    <row r="59" spans="1:35" s="685" customFormat="1" ht="135">
      <c r="A59" s="682">
        <v>17</v>
      </c>
      <c r="B59" s="683" t="s">
        <v>181</v>
      </c>
      <c r="C59" s="683" t="s">
        <v>1152</v>
      </c>
      <c r="D59" s="683" t="s">
        <v>1336</v>
      </c>
      <c r="E59" s="683" t="s">
        <v>1337</v>
      </c>
      <c r="F59" s="682" t="s">
        <v>1338</v>
      </c>
      <c r="G59" s="684">
        <f t="shared" si="4"/>
        <v>1008013.65</v>
      </c>
      <c r="H59" s="684">
        <f t="shared" si="5"/>
        <v>53053.350000000006</v>
      </c>
      <c r="I59" s="684">
        <v>1061067</v>
      </c>
      <c r="J59" s="682"/>
      <c r="K59" s="682"/>
      <c r="L59" s="683"/>
      <c r="M59" s="683"/>
      <c r="N59" s="683"/>
      <c r="O59" s="683"/>
      <c r="P59" s="683"/>
      <c r="Q59" s="683"/>
      <c r="R59" s="683"/>
      <c r="S59" s="683"/>
      <c r="T59" s="683"/>
      <c r="U59" s="683" t="s">
        <v>188</v>
      </c>
      <c r="V59" s="683" t="s">
        <v>183</v>
      </c>
      <c r="W59" s="684">
        <v>500000</v>
      </c>
      <c r="X59" s="683" t="s">
        <v>188</v>
      </c>
      <c r="Y59" s="683" t="s">
        <v>174</v>
      </c>
      <c r="Z59" s="684">
        <v>561067</v>
      </c>
      <c r="AA59" s="683"/>
      <c r="AB59" s="683"/>
      <c r="AC59" s="684"/>
      <c r="AD59" s="684"/>
      <c r="AE59" s="684"/>
      <c r="AF59" s="684"/>
      <c r="AG59" s="683"/>
      <c r="AH59" s="683"/>
      <c r="AI59" s="682" t="s">
        <v>1339</v>
      </c>
    </row>
    <row r="60" spans="1:35" s="685" customFormat="1" ht="120">
      <c r="A60" s="682">
        <v>18</v>
      </c>
      <c r="B60" s="682" t="s">
        <v>190</v>
      </c>
      <c r="C60" s="682" t="s">
        <v>1340</v>
      </c>
      <c r="D60" s="683" t="s">
        <v>1341</v>
      </c>
      <c r="E60" s="683" t="s">
        <v>1342</v>
      </c>
      <c r="F60" s="682" t="s">
        <v>1343</v>
      </c>
      <c r="G60" s="684">
        <f t="shared" si="4"/>
        <v>203412.1</v>
      </c>
      <c r="H60" s="684">
        <f t="shared" si="5"/>
        <v>10705.900000000001</v>
      </c>
      <c r="I60" s="684">
        <v>214118</v>
      </c>
      <c r="J60" s="682"/>
      <c r="K60" s="682"/>
      <c r="L60" s="683"/>
      <c r="M60" s="683"/>
      <c r="N60" s="683"/>
      <c r="O60" s="683"/>
      <c r="P60" s="683"/>
      <c r="Q60" s="683"/>
      <c r="R60" s="683"/>
      <c r="S60" s="683"/>
      <c r="T60" s="683"/>
      <c r="U60" s="683"/>
      <c r="V60" s="683"/>
      <c r="W60" s="684"/>
      <c r="X60" s="683" t="s">
        <v>188</v>
      </c>
      <c r="Y60" s="683" t="s">
        <v>183</v>
      </c>
      <c r="Z60" s="684">
        <v>214118</v>
      </c>
      <c r="AA60" s="683"/>
      <c r="AB60" s="683"/>
      <c r="AC60" s="684"/>
      <c r="AD60" s="684"/>
      <c r="AE60" s="684"/>
      <c r="AF60" s="684"/>
      <c r="AG60" s="683"/>
      <c r="AH60" s="683"/>
      <c r="AI60" s="682" t="s">
        <v>1344</v>
      </c>
    </row>
    <row r="61" spans="1:35" s="685" customFormat="1" ht="105">
      <c r="A61" s="682">
        <v>19</v>
      </c>
      <c r="B61" s="683" t="s">
        <v>181</v>
      </c>
      <c r="C61" s="683" t="s">
        <v>1152</v>
      </c>
      <c r="D61" s="683" t="s">
        <v>1345</v>
      </c>
      <c r="E61" s="683" t="s">
        <v>1346</v>
      </c>
      <c r="F61" s="682" t="s">
        <v>1233</v>
      </c>
      <c r="G61" s="684">
        <f t="shared" si="4"/>
        <v>1843912</v>
      </c>
      <c r="H61" s="684">
        <f t="shared" si="5"/>
        <v>97048</v>
      </c>
      <c r="I61" s="684">
        <v>1940960</v>
      </c>
      <c r="J61" s="682"/>
      <c r="K61" s="682"/>
      <c r="L61" s="683"/>
      <c r="M61" s="683"/>
      <c r="N61" s="683"/>
      <c r="O61" s="683"/>
      <c r="P61" s="683"/>
      <c r="Q61" s="683"/>
      <c r="R61" s="683"/>
      <c r="S61" s="683"/>
      <c r="T61" s="683"/>
      <c r="U61" s="683" t="s">
        <v>88</v>
      </c>
      <c r="V61" s="683" t="s">
        <v>182</v>
      </c>
      <c r="W61" s="684">
        <v>500000</v>
      </c>
      <c r="X61" s="683" t="s">
        <v>188</v>
      </c>
      <c r="Y61" s="683" t="s">
        <v>174</v>
      </c>
      <c r="Z61" s="684">
        <v>600000</v>
      </c>
      <c r="AA61" s="683" t="s">
        <v>188</v>
      </c>
      <c r="AB61" s="683" t="s">
        <v>50</v>
      </c>
      <c r="AC61" s="684">
        <v>840960</v>
      </c>
      <c r="AD61" s="684"/>
      <c r="AE61" s="684"/>
      <c r="AF61" s="684"/>
      <c r="AG61" s="683"/>
      <c r="AH61" s="683"/>
      <c r="AI61" s="682" t="s">
        <v>1347</v>
      </c>
    </row>
    <row r="62" spans="1:35" s="685" customFormat="1" ht="105">
      <c r="A62" s="682">
        <v>20</v>
      </c>
      <c r="B62" s="683" t="s">
        <v>181</v>
      </c>
      <c r="C62" s="683" t="s">
        <v>1152</v>
      </c>
      <c r="D62" s="683" t="s">
        <v>1348</v>
      </c>
      <c r="E62" s="683" t="s">
        <v>1349</v>
      </c>
      <c r="F62" s="682" t="s">
        <v>1350</v>
      </c>
      <c r="G62" s="684">
        <f t="shared" si="4"/>
        <v>2055249.95</v>
      </c>
      <c r="H62" s="684">
        <f t="shared" si="5"/>
        <v>108171.05</v>
      </c>
      <c r="I62" s="684">
        <v>2163421</v>
      </c>
      <c r="J62" s="682"/>
      <c r="K62" s="682"/>
      <c r="L62" s="683"/>
      <c r="M62" s="683"/>
      <c r="N62" s="683"/>
      <c r="O62" s="683"/>
      <c r="P62" s="683"/>
      <c r="Q62" s="683"/>
      <c r="R62" s="683"/>
      <c r="S62" s="683"/>
      <c r="T62" s="683"/>
      <c r="U62" s="683" t="s">
        <v>188</v>
      </c>
      <c r="V62" s="683" t="s">
        <v>183</v>
      </c>
      <c r="W62" s="684">
        <v>500000</v>
      </c>
      <c r="X62" s="683" t="s">
        <v>188</v>
      </c>
      <c r="Y62" s="683" t="s">
        <v>174</v>
      </c>
      <c r="Z62" s="684">
        <v>1000000</v>
      </c>
      <c r="AA62" s="683" t="s">
        <v>188</v>
      </c>
      <c r="AB62" s="683" t="s">
        <v>183</v>
      </c>
      <c r="AC62" s="684">
        <v>663421</v>
      </c>
      <c r="AD62" s="684"/>
      <c r="AE62" s="684"/>
      <c r="AF62" s="684"/>
      <c r="AG62" s="683"/>
      <c r="AH62" s="683"/>
      <c r="AI62" s="682" t="s">
        <v>1351</v>
      </c>
    </row>
    <row r="63" spans="1:35" ht="105">
      <c r="A63" s="682">
        <v>21</v>
      </c>
      <c r="B63" s="683" t="s">
        <v>181</v>
      </c>
      <c r="C63" s="683" t="s">
        <v>1152</v>
      </c>
      <c r="D63" s="683" t="s">
        <v>1352</v>
      </c>
      <c r="E63" s="683" t="s">
        <v>1353</v>
      </c>
      <c r="F63" s="682" t="s">
        <v>1354</v>
      </c>
      <c r="G63" s="684">
        <f t="shared" si="4"/>
        <v>855000</v>
      </c>
      <c r="H63" s="684">
        <f t="shared" si="5"/>
        <v>45000</v>
      </c>
      <c r="I63" s="684">
        <v>900000</v>
      </c>
      <c r="J63" s="682"/>
      <c r="K63" s="682"/>
      <c r="L63" s="683"/>
      <c r="M63" s="683"/>
      <c r="N63" s="683"/>
      <c r="O63" s="683"/>
      <c r="P63" s="683"/>
      <c r="Q63" s="683"/>
      <c r="R63" s="683"/>
      <c r="S63" s="683"/>
      <c r="T63" s="683"/>
      <c r="U63" s="683"/>
      <c r="V63" s="683"/>
      <c r="W63" s="684"/>
      <c r="X63" s="683" t="s">
        <v>88</v>
      </c>
      <c r="Y63" s="683" t="s">
        <v>182</v>
      </c>
      <c r="Z63" s="684">
        <v>500000</v>
      </c>
      <c r="AA63" s="683" t="s">
        <v>188</v>
      </c>
      <c r="AB63" s="683" t="s">
        <v>183</v>
      </c>
      <c r="AC63" s="684">
        <v>400000</v>
      </c>
      <c r="AD63" s="684"/>
      <c r="AE63" s="684"/>
      <c r="AF63" s="684"/>
      <c r="AG63" s="683"/>
      <c r="AH63" s="683"/>
      <c r="AI63" s="682" t="s">
        <v>1355</v>
      </c>
    </row>
    <row r="64" spans="1:35" s="685" customFormat="1" ht="135">
      <c r="A64" s="682">
        <v>22</v>
      </c>
      <c r="B64" s="683" t="s">
        <v>181</v>
      </c>
      <c r="C64" s="683" t="s">
        <v>1152</v>
      </c>
      <c r="D64" s="683" t="s">
        <v>1356</v>
      </c>
      <c r="E64" s="683" t="s">
        <v>1357</v>
      </c>
      <c r="F64" s="682" t="s">
        <v>1358</v>
      </c>
      <c r="G64" s="684">
        <f t="shared" si="4"/>
        <v>598500</v>
      </c>
      <c r="H64" s="684">
        <f t="shared" si="5"/>
        <v>31500</v>
      </c>
      <c r="I64" s="684">
        <v>630000</v>
      </c>
      <c r="J64" s="682"/>
      <c r="K64" s="682"/>
      <c r="L64" s="683"/>
      <c r="M64" s="683"/>
      <c r="N64" s="683"/>
      <c r="O64" s="683"/>
      <c r="P64" s="683"/>
      <c r="Q64" s="683"/>
      <c r="R64" s="683"/>
      <c r="S64" s="683"/>
      <c r="T64" s="683"/>
      <c r="U64" s="683"/>
      <c r="V64" s="683"/>
      <c r="W64" s="684"/>
      <c r="X64" s="683" t="s">
        <v>88</v>
      </c>
      <c r="Y64" s="683" t="s">
        <v>182</v>
      </c>
      <c r="Z64" s="684">
        <v>630000</v>
      </c>
      <c r="AA64" s="683"/>
      <c r="AB64" s="683"/>
      <c r="AC64" s="684"/>
      <c r="AD64" s="684"/>
      <c r="AE64" s="684"/>
      <c r="AF64" s="684"/>
      <c r="AG64" s="683"/>
      <c r="AH64" s="683"/>
      <c r="AI64" s="682" t="s">
        <v>1359</v>
      </c>
    </row>
    <row r="65" spans="1:35" s="685" customFormat="1" ht="105">
      <c r="A65" s="682">
        <v>23</v>
      </c>
      <c r="B65" s="683" t="s">
        <v>181</v>
      </c>
      <c r="C65" s="683" t="s">
        <v>1152</v>
      </c>
      <c r="D65" s="683" t="s">
        <v>1360</v>
      </c>
      <c r="E65" s="683" t="s">
        <v>1361</v>
      </c>
      <c r="F65" s="682" t="s">
        <v>1362</v>
      </c>
      <c r="G65" s="684">
        <f t="shared" si="4"/>
        <v>199500</v>
      </c>
      <c r="H65" s="684">
        <f t="shared" si="5"/>
        <v>10500</v>
      </c>
      <c r="I65" s="684">
        <v>210000</v>
      </c>
      <c r="J65" s="682"/>
      <c r="K65" s="682"/>
      <c r="L65" s="683"/>
      <c r="M65" s="683"/>
      <c r="N65" s="683"/>
      <c r="O65" s="683"/>
      <c r="P65" s="683"/>
      <c r="Q65" s="683"/>
      <c r="R65" s="683"/>
      <c r="S65" s="683"/>
      <c r="T65" s="683"/>
      <c r="U65" s="683"/>
      <c r="V65" s="683"/>
      <c r="W65" s="684"/>
      <c r="X65" s="683" t="s">
        <v>188</v>
      </c>
      <c r="Y65" s="683" t="s">
        <v>97</v>
      </c>
      <c r="Z65" s="684">
        <v>210000</v>
      </c>
      <c r="AA65" s="683"/>
      <c r="AB65" s="683"/>
      <c r="AC65" s="684"/>
      <c r="AD65" s="684"/>
      <c r="AE65" s="684"/>
      <c r="AF65" s="684"/>
      <c r="AG65" s="683"/>
      <c r="AH65" s="683"/>
      <c r="AI65" s="682" t="s">
        <v>1363</v>
      </c>
    </row>
    <row r="66" spans="1:35" s="685" customFormat="1" ht="135">
      <c r="A66" s="682">
        <v>24</v>
      </c>
      <c r="B66" s="683" t="s">
        <v>181</v>
      </c>
      <c r="C66" s="683" t="s">
        <v>1152</v>
      </c>
      <c r="D66" s="683" t="s">
        <v>1364</v>
      </c>
      <c r="E66" s="683" t="s">
        <v>1365</v>
      </c>
      <c r="F66" s="682" t="s">
        <v>1366</v>
      </c>
      <c r="G66" s="684">
        <f t="shared" si="4"/>
        <v>741000</v>
      </c>
      <c r="H66" s="684">
        <f t="shared" si="5"/>
        <v>39000</v>
      </c>
      <c r="I66" s="684">
        <v>780000</v>
      </c>
      <c r="J66" s="682"/>
      <c r="K66" s="682"/>
      <c r="L66" s="683"/>
      <c r="M66" s="683"/>
      <c r="N66" s="683"/>
      <c r="O66" s="683"/>
      <c r="P66" s="683"/>
      <c r="Q66" s="683"/>
      <c r="R66" s="683"/>
      <c r="S66" s="683"/>
      <c r="T66" s="683"/>
      <c r="U66" s="683"/>
      <c r="V66" s="683"/>
      <c r="W66" s="684"/>
      <c r="X66" s="683" t="s">
        <v>88</v>
      </c>
      <c r="Y66" s="683" t="s">
        <v>182</v>
      </c>
      <c r="Z66" s="684">
        <v>400000</v>
      </c>
      <c r="AA66" s="683" t="s">
        <v>188</v>
      </c>
      <c r="AB66" s="683" t="s">
        <v>97</v>
      </c>
      <c r="AC66" s="684">
        <v>380000</v>
      </c>
      <c r="AD66" s="684"/>
      <c r="AE66" s="684"/>
      <c r="AF66" s="684"/>
      <c r="AG66" s="683"/>
      <c r="AH66" s="683"/>
      <c r="AI66" s="682" t="s">
        <v>1367</v>
      </c>
    </row>
    <row r="67" spans="1:35" s="685" customFormat="1" ht="120">
      <c r="A67" s="682">
        <v>25</v>
      </c>
      <c r="B67" s="683" t="s">
        <v>181</v>
      </c>
      <c r="C67" s="683" t="s">
        <v>1152</v>
      </c>
      <c r="D67" s="683" t="s">
        <v>1368</v>
      </c>
      <c r="E67" s="683" t="s">
        <v>1369</v>
      </c>
      <c r="F67" s="682" t="s">
        <v>1370</v>
      </c>
      <c r="G67" s="684">
        <f t="shared" si="4"/>
        <v>555750</v>
      </c>
      <c r="H67" s="684">
        <f t="shared" si="5"/>
        <v>29250</v>
      </c>
      <c r="I67" s="684">
        <v>585000</v>
      </c>
      <c r="J67" s="682"/>
      <c r="K67" s="682"/>
      <c r="L67" s="683"/>
      <c r="M67" s="683"/>
      <c r="N67" s="683"/>
      <c r="O67" s="683"/>
      <c r="P67" s="683"/>
      <c r="Q67" s="683"/>
      <c r="R67" s="683"/>
      <c r="S67" s="683"/>
      <c r="T67" s="683"/>
      <c r="U67" s="683"/>
      <c r="V67" s="683"/>
      <c r="W67" s="684"/>
      <c r="X67" s="683" t="s">
        <v>88</v>
      </c>
      <c r="Y67" s="683" t="s">
        <v>182</v>
      </c>
      <c r="Z67" s="684">
        <v>585000</v>
      </c>
      <c r="AA67" s="683"/>
      <c r="AB67" s="683"/>
      <c r="AC67" s="684"/>
      <c r="AD67" s="684"/>
      <c r="AE67" s="684"/>
      <c r="AF67" s="684"/>
      <c r="AG67" s="683"/>
      <c r="AH67" s="683"/>
      <c r="AI67" s="682" t="s">
        <v>1371</v>
      </c>
    </row>
    <row r="68" spans="1:35" s="685" customFormat="1" ht="120">
      <c r="A68" s="682">
        <v>26</v>
      </c>
      <c r="B68" s="683" t="s">
        <v>181</v>
      </c>
      <c r="C68" s="683" t="s">
        <v>1152</v>
      </c>
      <c r="D68" s="683" t="s">
        <v>1372</v>
      </c>
      <c r="E68" s="683" t="s">
        <v>1373</v>
      </c>
      <c r="F68" s="682" t="s">
        <v>1374</v>
      </c>
      <c r="G68" s="684">
        <f t="shared" si="4"/>
        <v>475000</v>
      </c>
      <c r="H68" s="684">
        <f t="shared" si="5"/>
        <v>25000</v>
      </c>
      <c r="I68" s="684">
        <v>500000</v>
      </c>
      <c r="J68" s="682"/>
      <c r="K68" s="682"/>
      <c r="L68" s="683"/>
      <c r="M68" s="683"/>
      <c r="N68" s="683"/>
      <c r="O68" s="683"/>
      <c r="P68" s="683"/>
      <c r="Q68" s="683"/>
      <c r="R68" s="683"/>
      <c r="S68" s="683"/>
      <c r="T68" s="683"/>
      <c r="U68" s="683"/>
      <c r="V68" s="683"/>
      <c r="W68" s="684"/>
      <c r="X68" s="683" t="s">
        <v>88</v>
      </c>
      <c r="Y68" s="683" t="s">
        <v>182</v>
      </c>
      <c r="Z68" s="684">
        <v>500000</v>
      </c>
      <c r="AA68" s="683"/>
      <c r="AB68" s="683"/>
      <c r="AC68" s="684"/>
      <c r="AD68" s="684"/>
      <c r="AE68" s="684"/>
      <c r="AF68" s="684"/>
      <c r="AG68" s="683"/>
      <c r="AH68" s="683"/>
      <c r="AI68" s="682" t="s">
        <v>1375</v>
      </c>
    </row>
    <row r="69" spans="1:35" s="685" customFormat="1" ht="105">
      <c r="A69" s="682">
        <v>27</v>
      </c>
      <c r="B69" s="683" t="s">
        <v>181</v>
      </c>
      <c r="C69" s="683" t="s">
        <v>1152</v>
      </c>
      <c r="D69" s="683" t="s">
        <v>1376</v>
      </c>
      <c r="E69" s="683" t="s">
        <v>1377</v>
      </c>
      <c r="F69" s="682" t="s">
        <v>1350</v>
      </c>
      <c r="G69" s="684">
        <f t="shared" si="4"/>
        <v>954750</v>
      </c>
      <c r="H69" s="684">
        <f t="shared" si="5"/>
        <v>50250</v>
      </c>
      <c r="I69" s="684">
        <v>1005000</v>
      </c>
      <c r="J69" s="682"/>
      <c r="K69" s="682"/>
      <c r="L69" s="683"/>
      <c r="M69" s="683"/>
      <c r="N69" s="683"/>
      <c r="O69" s="683"/>
      <c r="P69" s="683"/>
      <c r="Q69" s="683"/>
      <c r="R69" s="683"/>
      <c r="S69" s="683"/>
      <c r="T69" s="683"/>
      <c r="U69" s="683"/>
      <c r="V69" s="683"/>
      <c r="W69" s="684"/>
      <c r="X69" s="683" t="s">
        <v>88</v>
      </c>
      <c r="Y69" s="683" t="s">
        <v>182</v>
      </c>
      <c r="Z69" s="684">
        <v>500000</v>
      </c>
      <c r="AA69" s="683" t="s">
        <v>188</v>
      </c>
      <c r="AB69" s="683" t="s">
        <v>97</v>
      </c>
      <c r="AC69" s="684">
        <v>505000</v>
      </c>
      <c r="AD69" s="684"/>
      <c r="AE69" s="684"/>
      <c r="AF69" s="684"/>
      <c r="AG69" s="683"/>
      <c r="AH69" s="683"/>
      <c r="AI69" s="682" t="s">
        <v>1378</v>
      </c>
    </row>
    <row r="70" spans="1:35" s="685" customFormat="1" ht="150">
      <c r="A70" s="682">
        <v>28</v>
      </c>
      <c r="B70" s="683" t="s">
        <v>181</v>
      </c>
      <c r="C70" s="683" t="s">
        <v>1152</v>
      </c>
      <c r="D70" s="683" t="s">
        <v>1379</v>
      </c>
      <c r="E70" s="683" t="s">
        <v>1380</v>
      </c>
      <c r="F70" s="682" t="s">
        <v>1381</v>
      </c>
      <c r="G70" s="684">
        <f t="shared" si="4"/>
        <v>888250</v>
      </c>
      <c r="H70" s="684">
        <f t="shared" si="5"/>
        <v>46750</v>
      </c>
      <c r="I70" s="684">
        <v>935000</v>
      </c>
      <c r="J70" s="682"/>
      <c r="K70" s="682"/>
      <c r="L70" s="683"/>
      <c r="M70" s="683"/>
      <c r="N70" s="683"/>
      <c r="O70" s="683"/>
      <c r="P70" s="683"/>
      <c r="Q70" s="683"/>
      <c r="R70" s="683"/>
      <c r="S70" s="683"/>
      <c r="T70" s="683"/>
      <c r="U70" s="683" t="s">
        <v>88</v>
      </c>
      <c r="V70" s="683" t="s">
        <v>182</v>
      </c>
      <c r="W70" s="684">
        <v>500000</v>
      </c>
      <c r="X70" s="683" t="s">
        <v>88</v>
      </c>
      <c r="Y70" s="683" t="s">
        <v>182</v>
      </c>
      <c r="Z70" s="684">
        <v>435000</v>
      </c>
      <c r="AA70" s="683"/>
      <c r="AB70" s="683"/>
      <c r="AC70" s="684"/>
      <c r="AD70" s="684"/>
      <c r="AE70" s="684"/>
      <c r="AF70" s="684"/>
      <c r="AG70" s="683"/>
      <c r="AH70" s="683"/>
      <c r="AI70" s="682" t="s">
        <v>1382</v>
      </c>
    </row>
    <row r="71" spans="1:35" s="685" customFormat="1" ht="120">
      <c r="A71" s="682">
        <v>29</v>
      </c>
      <c r="B71" s="683" t="s">
        <v>181</v>
      </c>
      <c r="C71" s="683" t="s">
        <v>1152</v>
      </c>
      <c r="D71" s="683" t="s">
        <v>1383</v>
      </c>
      <c r="E71" s="683" t="s">
        <v>1384</v>
      </c>
      <c r="F71" s="682" t="s">
        <v>1233</v>
      </c>
      <c r="G71" s="684">
        <f t="shared" si="4"/>
        <v>413250</v>
      </c>
      <c r="H71" s="684">
        <f t="shared" si="5"/>
        <v>21750</v>
      </c>
      <c r="I71" s="684">
        <v>435000</v>
      </c>
      <c r="J71" s="682"/>
      <c r="K71" s="682"/>
      <c r="L71" s="683"/>
      <c r="M71" s="683"/>
      <c r="N71" s="683"/>
      <c r="O71" s="683"/>
      <c r="P71" s="683"/>
      <c r="Q71" s="683"/>
      <c r="R71" s="683"/>
      <c r="S71" s="683"/>
      <c r="T71" s="683"/>
      <c r="U71" s="683" t="s">
        <v>88</v>
      </c>
      <c r="V71" s="683" t="s">
        <v>182</v>
      </c>
      <c r="W71" s="684">
        <v>435000</v>
      </c>
      <c r="X71" s="683"/>
      <c r="Y71" s="683"/>
      <c r="Z71" s="684"/>
      <c r="AA71" s="683"/>
      <c r="AB71" s="683"/>
      <c r="AC71" s="684"/>
      <c r="AD71" s="684"/>
      <c r="AE71" s="684"/>
      <c r="AF71" s="684"/>
      <c r="AG71" s="683"/>
      <c r="AH71" s="683"/>
      <c r="AI71" s="682" t="s">
        <v>1385</v>
      </c>
    </row>
    <row r="72" spans="1:35" s="692" customFormat="1" ht="36.75" customHeight="1">
      <c r="A72" s="688"/>
      <c r="B72" s="688"/>
      <c r="C72" s="688"/>
      <c r="D72" s="688"/>
      <c r="E72" s="688"/>
      <c r="F72" s="689"/>
      <c r="G72" s="690">
        <f>SUM(G43:G71)</f>
        <v>31440003</v>
      </c>
      <c r="H72" s="690">
        <f>SUM(H43:H71)</f>
        <v>1654737.0000000002</v>
      </c>
      <c r="I72" s="690">
        <f>SUM(I43:I71)</f>
        <v>33094740</v>
      </c>
      <c r="J72" s="691"/>
      <c r="K72" s="691"/>
      <c r="L72" s="691"/>
      <c r="M72" s="691"/>
      <c r="N72" s="691"/>
      <c r="O72" s="691"/>
      <c r="P72" s="691"/>
      <c r="Q72" s="691"/>
      <c r="R72" s="691"/>
      <c r="S72" s="691"/>
      <c r="T72" s="691"/>
      <c r="U72" s="691"/>
      <c r="V72" s="691"/>
      <c r="W72" s="690">
        <f>SUM(W43:W71)</f>
        <v>6661540</v>
      </c>
      <c r="X72" s="690">
        <f t="shared" ref="X72:AI72" si="6">SUM(X43:X71)</f>
        <v>0</v>
      </c>
      <c r="Y72" s="690">
        <f t="shared" si="6"/>
        <v>0</v>
      </c>
      <c r="Z72" s="690">
        <f t="shared" si="6"/>
        <v>12432956</v>
      </c>
      <c r="AA72" s="690">
        <f t="shared" si="6"/>
        <v>0</v>
      </c>
      <c r="AB72" s="690">
        <f t="shared" si="6"/>
        <v>0</v>
      </c>
      <c r="AC72" s="690">
        <f t="shared" si="6"/>
        <v>14000244</v>
      </c>
      <c r="AD72" s="690"/>
      <c r="AE72" s="690"/>
      <c r="AF72" s="690"/>
      <c r="AG72" s="690">
        <f t="shared" si="6"/>
        <v>0</v>
      </c>
      <c r="AH72" s="690">
        <f t="shared" si="6"/>
        <v>0</v>
      </c>
      <c r="AI72" s="690">
        <f t="shared" si="6"/>
        <v>0</v>
      </c>
    </row>
    <row r="73" spans="1:35" ht="120">
      <c r="A73" s="693">
        <v>1</v>
      </c>
      <c r="B73" s="655" t="s">
        <v>181</v>
      </c>
      <c r="C73" s="655" t="s">
        <v>1152</v>
      </c>
      <c r="D73" s="655" t="s">
        <v>1386</v>
      </c>
      <c r="E73" s="655" t="s">
        <v>1387</v>
      </c>
      <c r="F73" s="693" t="s">
        <v>1173</v>
      </c>
      <c r="G73" s="694">
        <v>1704132.7999999998</v>
      </c>
      <c r="H73" s="695">
        <v>89691.200000000186</v>
      </c>
      <c r="I73" s="695">
        <v>1793824</v>
      </c>
      <c r="J73" s="654"/>
      <c r="K73" s="654"/>
      <c r="L73" s="654"/>
      <c r="M73" s="654"/>
      <c r="N73" s="654"/>
      <c r="O73" s="654"/>
      <c r="P73" s="654"/>
      <c r="Q73" s="654"/>
      <c r="R73" s="654"/>
      <c r="S73" s="654"/>
      <c r="T73" s="654"/>
      <c r="U73" s="655" t="s">
        <v>88</v>
      </c>
      <c r="V73" s="655" t="s">
        <v>182</v>
      </c>
      <c r="W73" s="696">
        <v>525000</v>
      </c>
      <c r="X73" s="655" t="s">
        <v>97</v>
      </c>
      <c r="Y73" s="655" t="s">
        <v>50</v>
      </c>
      <c r="Z73" s="696">
        <v>525000</v>
      </c>
      <c r="AA73" s="655" t="s">
        <v>97</v>
      </c>
      <c r="AB73" s="655" t="s">
        <v>184</v>
      </c>
      <c r="AC73" s="696">
        <v>743824</v>
      </c>
      <c r="AD73" s="696"/>
      <c r="AE73" s="696"/>
      <c r="AF73" s="696"/>
      <c r="AG73" s="654"/>
      <c r="AH73" s="654"/>
      <c r="AI73" s="693" t="s">
        <v>1388</v>
      </c>
    </row>
    <row r="74" spans="1:35" ht="105">
      <c r="A74" s="693">
        <v>2</v>
      </c>
      <c r="B74" s="655" t="s">
        <v>181</v>
      </c>
      <c r="C74" s="655" t="s">
        <v>1152</v>
      </c>
      <c r="D74" s="655" t="s">
        <v>1389</v>
      </c>
      <c r="E74" s="655" t="s">
        <v>1390</v>
      </c>
      <c r="F74" s="693" t="s">
        <v>1173</v>
      </c>
      <c r="G74" s="694">
        <v>661008.1</v>
      </c>
      <c r="H74" s="695">
        <v>34789.900000000023</v>
      </c>
      <c r="I74" s="695">
        <v>695798</v>
      </c>
      <c r="J74" s="654"/>
      <c r="K74" s="654"/>
      <c r="L74" s="654"/>
      <c r="M74" s="654"/>
      <c r="N74" s="654"/>
      <c r="O74" s="654"/>
      <c r="P74" s="654"/>
      <c r="Q74" s="654"/>
      <c r="R74" s="654"/>
      <c r="S74" s="654"/>
      <c r="T74" s="654"/>
      <c r="U74" s="655" t="s">
        <v>88</v>
      </c>
      <c r="V74" s="655" t="s">
        <v>182</v>
      </c>
      <c r="W74" s="696">
        <v>210000</v>
      </c>
      <c r="X74" s="655" t="s">
        <v>97</v>
      </c>
      <c r="Y74" s="655" t="s">
        <v>88</v>
      </c>
      <c r="Z74" s="696">
        <v>485789</v>
      </c>
      <c r="AA74" s="655"/>
      <c r="AB74" s="655"/>
      <c r="AC74" s="696"/>
      <c r="AD74" s="696"/>
      <c r="AE74" s="696"/>
      <c r="AF74" s="696"/>
      <c r="AG74" s="654"/>
      <c r="AH74" s="654"/>
      <c r="AI74" s="693" t="s">
        <v>1391</v>
      </c>
    </row>
    <row r="75" spans="1:35" ht="105">
      <c r="A75" s="693">
        <v>3</v>
      </c>
      <c r="B75" s="655" t="s">
        <v>181</v>
      </c>
      <c r="C75" s="655" t="s">
        <v>1152</v>
      </c>
      <c r="D75" s="655" t="s">
        <v>1392</v>
      </c>
      <c r="E75" s="655" t="s">
        <v>1393</v>
      </c>
      <c r="F75" s="693" t="s">
        <v>1394</v>
      </c>
      <c r="G75" s="694">
        <v>1001547</v>
      </c>
      <c r="H75" s="695">
        <v>52713</v>
      </c>
      <c r="I75" s="695">
        <v>1054260</v>
      </c>
      <c r="J75" s="654"/>
      <c r="K75" s="654"/>
      <c r="L75" s="654"/>
      <c r="M75" s="654"/>
      <c r="N75" s="654"/>
      <c r="O75" s="654"/>
      <c r="P75" s="654"/>
      <c r="Q75" s="654"/>
      <c r="R75" s="654"/>
      <c r="S75" s="654"/>
      <c r="T75" s="654"/>
      <c r="U75" s="655" t="s">
        <v>88</v>
      </c>
      <c r="V75" s="655" t="s">
        <v>182</v>
      </c>
      <c r="W75" s="696">
        <v>420000</v>
      </c>
      <c r="X75" s="655" t="s">
        <v>97</v>
      </c>
      <c r="Y75" s="655" t="s">
        <v>88</v>
      </c>
      <c r="Z75" s="696">
        <v>634260</v>
      </c>
      <c r="AA75" s="655"/>
      <c r="AB75" s="655"/>
      <c r="AC75" s="696"/>
      <c r="AD75" s="696"/>
      <c r="AE75" s="696"/>
      <c r="AF75" s="696"/>
      <c r="AG75" s="654"/>
      <c r="AH75" s="654"/>
      <c r="AI75" s="693" t="s">
        <v>1395</v>
      </c>
    </row>
    <row r="76" spans="1:35" ht="135">
      <c r="A76" s="693">
        <v>4</v>
      </c>
      <c r="B76" s="655" t="s">
        <v>181</v>
      </c>
      <c r="C76" s="655" t="s">
        <v>1152</v>
      </c>
      <c r="D76" s="655" t="s">
        <v>1396</v>
      </c>
      <c r="E76" s="655" t="s">
        <v>1397</v>
      </c>
      <c r="F76" s="693" t="s">
        <v>1398</v>
      </c>
      <c r="G76" s="694">
        <v>1187500</v>
      </c>
      <c r="H76" s="695">
        <v>62500</v>
      </c>
      <c r="I76" s="695">
        <v>1250000</v>
      </c>
      <c r="J76" s="654"/>
      <c r="K76" s="654"/>
      <c r="L76" s="654"/>
      <c r="M76" s="654"/>
      <c r="N76" s="654"/>
      <c r="O76" s="654"/>
      <c r="P76" s="654"/>
      <c r="Q76" s="654"/>
      <c r="R76" s="654"/>
      <c r="S76" s="654"/>
      <c r="T76" s="654"/>
      <c r="U76" s="655" t="s">
        <v>187</v>
      </c>
      <c r="V76" s="655" t="s">
        <v>185</v>
      </c>
      <c r="W76" s="696">
        <v>357000</v>
      </c>
      <c r="X76" s="655" t="s">
        <v>97</v>
      </c>
      <c r="Y76" s="655" t="s">
        <v>50</v>
      </c>
      <c r="Z76" s="696">
        <v>357000</v>
      </c>
      <c r="AA76" s="655" t="s">
        <v>97</v>
      </c>
      <c r="AB76" s="655" t="s">
        <v>184</v>
      </c>
      <c r="AC76" s="696">
        <v>536000</v>
      </c>
      <c r="AD76" s="696"/>
      <c r="AE76" s="696"/>
      <c r="AF76" s="696"/>
      <c r="AG76" s="654"/>
      <c r="AH76" s="654"/>
      <c r="AI76" s="693" t="s">
        <v>1399</v>
      </c>
    </row>
    <row r="77" spans="1:35" ht="105">
      <c r="A77" s="693">
        <v>5</v>
      </c>
      <c r="B77" s="655" t="s">
        <v>181</v>
      </c>
      <c r="C77" s="655" t="s">
        <v>1152</v>
      </c>
      <c r="D77" s="655" t="s">
        <v>1400</v>
      </c>
      <c r="E77" s="655" t="s">
        <v>1401</v>
      </c>
      <c r="F77" s="693" t="s">
        <v>1374</v>
      </c>
      <c r="G77" s="694">
        <v>522500</v>
      </c>
      <c r="H77" s="695">
        <v>27500</v>
      </c>
      <c r="I77" s="695">
        <v>550000</v>
      </c>
      <c r="J77" s="654"/>
      <c r="K77" s="654"/>
      <c r="L77" s="654"/>
      <c r="M77" s="654"/>
      <c r="N77" s="654"/>
      <c r="O77" s="654"/>
      <c r="P77" s="654"/>
      <c r="Q77" s="654"/>
      <c r="R77" s="654"/>
      <c r="S77" s="654"/>
      <c r="T77" s="654"/>
      <c r="U77" s="655" t="s">
        <v>187</v>
      </c>
      <c r="V77" s="655" t="s">
        <v>185</v>
      </c>
      <c r="W77" s="696">
        <v>315000</v>
      </c>
      <c r="X77" s="655" t="s">
        <v>97</v>
      </c>
      <c r="Y77" s="655" t="s">
        <v>184</v>
      </c>
      <c r="Z77" s="696">
        <v>235000</v>
      </c>
      <c r="AA77" s="655"/>
      <c r="AB77" s="655"/>
      <c r="AC77" s="696"/>
      <c r="AD77" s="696"/>
      <c r="AE77" s="696"/>
      <c r="AF77" s="696"/>
      <c r="AG77" s="654"/>
      <c r="AH77" s="654"/>
      <c r="AI77" s="693" t="s">
        <v>1402</v>
      </c>
    </row>
    <row r="78" spans="1:35" ht="135">
      <c r="A78" s="693">
        <v>6</v>
      </c>
      <c r="B78" s="655" t="s">
        <v>181</v>
      </c>
      <c r="C78" s="655" t="s">
        <v>1152</v>
      </c>
      <c r="D78" s="655" t="s">
        <v>1403</v>
      </c>
      <c r="E78" s="655" t="s">
        <v>1404</v>
      </c>
      <c r="F78" s="693" t="s">
        <v>1254</v>
      </c>
      <c r="G78" s="694">
        <v>950000</v>
      </c>
      <c r="H78" s="695">
        <v>50000</v>
      </c>
      <c r="I78" s="695">
        <v>1000000</v>
      </c>
      <c r="J78" s="654"/>
      <c r="K78" s="654"/>
      <c r="L78" s="654"/>
      <c r="M78" s="654"/>
      <c r="N78" s="654"/>
      <c r="O78" s="654"/>
      <c r="P78" s="654"/>
      <c r="Q78" s="654"/>
      <c r="R78" s="654"/>
      <c r="S78" s="654"/>
      <c r="T78" s="654"/>
      <c r="U78" s="655" t="s">
        <v>187</v>
      </c>
      <c r="V78" s="655" t="s">
        <v>185</v>
      </c>
      <c r="W78" s="696">
        <v>210000</v>
      </c>
      <c r="X78" s="655" t="s">
        <v>97</v>
      </c>
      <c r="Y78" s="655" t="s">
        <v>50</v>
      </c>
      <c r="Z78" s="696">
        <v>210000</v>
      </c>
      <c r="AA78" s="655" t="s">
        <v>97</v>
      </c>
      <c r="AB78" s="655" t="s">
        <v>88</v>
      </c>
      <c r="AC78" s="696">
        <v>580000</v>
      </c>
      <c r="AD78" s="696"/>
      <c r="AE78" s="696"/>
      <c r="AF78" s="696"/>
      <c r="AG78" s="654"/>
      <c r="AH78" s="654"/>
      <c r="AI78" s="693" t="s">
        <v>1405</v>
      </c>
    </row>
    <row r="79" spans="1:35" ht="135">
      <c r="A79" s="693">
        <v>7</v>
      </c>
      <c r="B79" s="655" t="s">
        <v>181</v>
      </c>
      <c r="C79" s="655" t="s">
        <v>1152</v>
      </c>
      <c r="D79" s="655" t="s">
        <v>1406</v>
      </c>
      <c r="E79" s="655" t="s">
        <v>1407</v>
      </c>
      <c r="F79" s="693" t="s">
        <v>1207</v>
      </c>
      <c r="G79" s="694">
        <v>950000</v>
      </c>
      <c r="H79" s="695">
        <v>50000</v>
      </c>
      <c r="I79" s="695">
        <v>1000000</v>
      </c>
      <c r="J79" s="654"/>
      <c r="K79" s="654"/>
      <c r="L79" s="654"/>
      <c r="M79" s="654"/>
      <c r="N79" s="654"/>
      <c r="O79" s="654"/>
      <c r="P79" s="654"/>
      <c r="Q79" s="654"/>
      <c r="R79" s="654"/>
      <c r="S79" s="654"/>
      <c r="T79" s="654"/>
      <c r="U79" s="655" t="s">
        <v>187</v>
      </c>
      <c r="V79" s="655" t="s">
        <v>51</v>
      </c>
      <c r="W79" s="696">
        <v>600000</v>
      </c>
      <c r="X79" s="655" t="s">
        <v>97</v>
      </c>
      <c r="Y79" s="655" t="s">
        <v>50</v>
      </c>
      <c r="Z79" s="696">
        <v>400000</v>
      </c>
      <c r="AA79" s="655"/>
      <c r="AB79" s="655"/>
      <c r="AC79" s="696"/>
      <c r="AD79" s="696"/>
      <c r="AE79" s="696"/>
      <c r="AF79" s="696"/>
      <c r="AG79" s="654"/>
      <c r="AH79" s="654"/>
      <c r="AI79" s="693" t="s">
        <v>1408</v>
      </c>
    </row>
    <row r="80" spans="1:35" ht="120">
      <c r="A80" s="693">
        <v>8</v>
      </c>
      <c r="B80" s="655" t="s">
        <v>181</v>
      </c>
      <c r="C80" s="655" t="s">
        <v>1152</v>
      </c>
      <c r="D80" s="655" t="s">
        <v>1409</v>
      </c>
      <c r="E80" s="655" t="s">
        <v>1410</v>
      </c>
      <c r="F80" s="693" t="s">
        <v>1283</v>
      </c>
      <c r="G80" s="694">
        <v>1457119</v>
      </c>
      <c r="H80" s="695">
        <v>76691</v>
      </c>
      <c r="I80" s="695">
        <v>1533810</v>
      </c>
      <c r="J80" s="654"/>
      <c r="K80" s="654"/>
      <c r="L80" s="654"/>
      <c r="M80" s="654"/>
      <c r="N80" s="654"/>
      <c r="O80" s="654"/>
      <c r="P80" s="654"/>
      <c r="Q80" s="654"/>
      <c r="R80" s="654"/>
      <c r="S80" s="654"/>
      <c r="T80" s="654"/>
      <c r="U80" s="655" t="s">
        <v>187</v>
      </c>
      <c r="V80" s="655" t="s">
        <v>185</v>
      </c>
      <c r="W80" s="696">
        <v>500000</v>
      </c>
      <c r="X80" s="655" t="s">
        <v>97</v>
      </c>
      <c r="Y80" s="655" t="s">
        <v>50</v>
      </c>
      <c r="Z80" s="696">
        <v>500000</v>
      </c>
      <c r="AA80" s="655" t="s">
        <v>97</v>
      </c>
      <c r="AB80" s="655" t="s">
        <v>184</v>
      </c>
      <c r="AC80" s="696">
        <v>533810</v>
      </c>
      <c r="AD80" s="696"/>
      <c r="AE80" s="696"/>
      <c r="AF80" s="696"/>
      <c r="AG80" s="654"/>
      <c r="AH80" s="654"/>
      <c r="AI80" s="693" t="s">
        <v>1411</v>
      </c>
    </row>
    <row r="81" spans="1:35" ht="49.5" customHeight="1">
      <c r="A81" s="656"/>
      <c r="B81" s="656"/>
      <c r="C81" s="656"/>
      <c r="D81" s="656"/>
      <c r="E81" s="656"/>
      <c r="F81" s="146"/>
      <c r="G81" s="697">
        <f>SUM(G73:G80)</f>
        <v>8433806.9000000004</v>
      </c>
      <c r="H81" s="697">
        <f>SUM(H73:H80)</f>
        <v>443885.10000000021</v>
      </c>
      <c r="I81" s="697">
        <f>SUM(I73:I80)</f>
        <v>8877692</v>
      </c>
      <c r="J81" s="697"/>
      <c r="K81" s="697"/>
      <c r="L81" s="697"/>
      <c r="M81" s="697"/>
      <c r="N81" s="697"/>
      <c r="O81" s="697"/>
      <c r="P81" s="697"/>
      <c r="Q81" s="697"/>
      <c r="R81" s="697"/>
      <c r="S81" s="697"/>
      <c r="T81" s="697"/>
      <c r="U81" s="697"/>
      <c r="V81" s="697"/>
      <c r="W81" s="697">
        <f>SUM(W73:W80)</f>
        <v>3137000</v>
      </c>
      <c r="X81" s="697"/>
      <c r="Y81" s="697"/>
      <c r="Z81" s="697">
        <f>SUM(Z73:Z80)</f>
        <v>3347049</v>
      </c>
      <c r="AA81" s="697"/>
      <c r="AB81" s="697"/>
      <c r="AC81" s="697">
        <f>SUM(AC73:AC80)</f>
        <v>2393634</v>
      </c>
      <c r="AD81" s="697"/>
      <c r="AE81" s="697"/>
      <c r="AF81" s="697"/>
      <c r="AG81" s="697"/>
      <c r="AH81" s="697"/>
      <c r="AI81" s="698"/>
    </row>
    <row r="82" spans="1:35" s="685" customFormat="1" ht="135">
      <c r="A82" s="699">
        <v>1</v>
      </c>
      <c r="B82" s="700" t="s">
        <v>190</v>
      </c>
      <c r="C82" s="700" t="s">
        <v>1412</v>
      </c>
      <c r="D82" s="701" t="s">
        <v>1413</v>
      </c>
      <c r="E82" s="642" t="s">
        <v>1414</v>
      </c>
      <c r="F82" s="642" t="s">
        <v>1262</v>
      </c>
      <c r="G82" s="702">
        <v>221455</v>
      </c>
      <c r="H82" s="702">
        <v>11655</v>
      </c>
      <c r="I82" s="677">
        <v>233110</v>
      </c>
      <c r="J82" s="678"/>
      <c r="K82" s="678"/>
      <c r="L82" s="678"/>
      <c r="M82" s="678"/>
      <c r="N82" s="678"/>
      <c r="O82" s="678"/>
      <c r="P82" s="678"/>
      <c r="Q82" s="678"/>
      <c r="R82" s="678"/>
      <c r="S82" s="678"/>
      <c r="T82" s="678"/>
      <c r="U82" s="678"/>
      <c r="V82" s="678"/>
      <c r="W82" s="678"/>
      <c r="X82" s="678"/>
      <c r="Y82" s="678"/>
      <c r="Z82" s="703"/>
      <c r="AA82" s="678"/>
      <c r="AB82" s="678"/>
      <c r="AC82" s="703"/>
      <c r="AD82" s="678" t="s">
        <v>88</v>
      </c>
      <c r="AE82" s="678" t="s">
        <v>182</v>
      </c>
      <c r="AF82" s="703">
        <v>233110</v>
      </c>
      <c r="AG82" s="675" t="s">
        <v>1156</v>
      </c>
      <c r="AH82" s="678"/>
      <c r="AI82" s="642" t="s">
        <v>1415</v>
      </c>
    </row>
    <row r="83" spans="1:35" s="685" customFormat="1" ht="105">
      <c r="A83" s="699">
        <v>2</v>
      </c>
      <c r="B83" s="642" t="s">
        <v>181</v>
      </c>
      <c r="C83" s="642" t="s">
        <v>1152</v>
      </c>
      <c r="D83" s="701" t="s">
        <v>1416</v>
      </c>
      <c r="E83" s="642" t="s">
        <v>1417</v>
      </c>
      <c r="F83" s="642" t="s">
        <v>1258</v>
      </c>
      <c r="G83" s="702">
        <v>605080</v>
      </c>
      <c r="H83" s="702">
        <v>31846</v>
      </c>
      <c r="I83" s="677">
        <v>636926</v>
      </c>
      <c r="J83" s="678"/>
      <c r="K83" s="678"/>
      <c r="L83" s="678"/>
      <c r="M83" s="678"/>
      <c r="N83" s="678"/>
      <c r="O83" s="678"/>
      <c r="P83" s="678"/>
      <c r="Q83" s="678"/>
      <c r="R83" s="678"/>
      <c r="S83" s="678"/>
      <c r="T83" s="678"/>
      <c r="U83" s="678"/>
      <c r="V83" s="678"/>
      <c r="W83" s="678"/>
      <c r="X83" s="678"/>
      <c r="Y83" s="678"/>
      <c r="Z83" s="678"/>
      <c r="AA83" s="678" t="s">
        <v>88</v>
      </c>
      <c r="AB83" s="678" t="s">
        <v>182</v>
      </c>
      <c r="AC83" s="703">
        <v>636926</v>
      </c>
      <c r="AD83" s="678"/>
      <c r="AE83" s="678"/>
      <c r="AF83" s="703"/>
      <c r="AG83" s="675" t="s">
        <v>1156</v>
      </c>
      <c r="AH83" s="678"/>
      <c r="AI83" s="642" t="s">
        <v>1418</v>
      </c>
    </row>
    <row r="84" spans="1:35" s="685" customFormat="1" ht="120">
      <c r="A84" s="699">
        <v>3</v>
      </c>
      <c r="B84" s="642" t="s">
        <v>181</v>
      </c>
      <c r="C84" s="642" t="s">
        <v>1152</v>
      </c>
      <c r="D84" s="642" t="s">
        <v>1419</v>
      </c>
      <c r="E84" s="642" t="s">
        <v>1420</v>
      </c>
      <c r="F84" s="642" t="s">
        <v>1173</v>
      </c>
      <c r="G84" s="702">
        <v>720165</v>
      </c>
      <c r="H84" s="702">
        <v>37903</v>
      </c>
      <c r="I84" s="677">
        <v>758068</v>
      </c>
      <c r="J84" s="678"/>
      <c r="K84" s="678"/>
      <c r="L84" s="678"/>
      <c r="M84" s="678"/>
      <c r="N84" s="678"/>
      <c r="O84" s="678"/>
      <c r="P84" s="678"/>
      <c r="Q84" s="678"/>
      <c r="R84" s="678"/>
      <c r="S84" s="678"/>
      <c r="T84" s="678"/>
      <c r="U84" s="678"/>
      <c r="V84" s="678"/>
      <c r="W84" s="678"/>
      <c r="X84" s="678"/>
      <c r="Y84" s="678"/>
      <c r="Z84" s="703"/>
      <c r="AA84" s="678" t="s">
        <v>88</v>
      </c>
      <c r="AB84" s="678" t="s">
        <v>182</v>
      </c>
      <c r="AC84" s="703">
        <v>400000</v>
      </c>
      <c r="AD84" s="678" t="s">
        <v>188</v>
      </c>
      <c r="AE84" s="678" t="s">
        <v>183</v>
      </c>
      <c r="AF84" s="703">
        <v>358068</v>
      </c>
      <c r="AG84" s="675" t="s">
        <v>1156</v>
      </c>
      <c r="AH84" s="678"/>
      <c r="AI84" s="642" t="s">
        <v>1421</v>
      </c>
    </row>
    <row r="85" spans="1:35" s="685" customFormat="1" ht="105">
      <c r="A85" s="699">
        <v>4</v>
      </c>
      <c r="B85" s="642" t="s">
        <v>181</v>
      </c>
      <c r="C85" s="642" t="s">
        <v>1152</v>
      </c>
      <c r="D85" s="642" t="s">
        <v>1422</v>
      </c>
      <c r="E85" s="642" t="s">
        <v>1423</v>
      </c>
      <c r="F85" s="642" t="s">
        <v>1424</v>
      </c>
      <c r="G85" s="702">
        <v>531690</v>
      </c>
      <c r="H85" s="702">
        <v>27984</v>
      </c>
      <c r="I85" s="677">
        <v>559674</v>
      </c>
      <c r="J85" s="678"/>
      <c r="K85" s="678"/>
      <c r="L85" s="678"/>
      <c r="M85" s="678"/>
      <c r="N85" s="678"/>
      <c r="O85" s="678"/>
      <c r="P85" s="678"/>
      <c r="Q85" s="678"/>
      <c r="R85" s="678"/>
      <c r="S85" s="678"/>
      <c r="T85" s="678"/>
      <c r="U85" s="678"/>
      <c r="V85" s="678"/>
      <c r="W85" s="678"/>
      <c r="X85" s="678"/>
      <c r="Y85" s="678"/>
      <c r="Z85" s="703"/>
      <c r="AA85" s="678" t="s">
        <v>88</v>
      </c>
      <c r="AB85" s="678" t="s">
        <v>182</v>
      </c>
      <c r="AC85" s="703" t="s">
        <v>1425</v>
      </c>
      <c r="AD85" s="678"/>
      <c r="AE85" s="678"/>
      <c r="AF85" s="703"/>
      <c r="AG85" s="675" t="s">
        <v>1156</v>
      </c>
      <c r="AH85" s="678"/>
      <c r="AI85" s="642" t="s">
        <v>1426</v>
      </c>
    </row>
    <row r="86" spans="1:35" s="685" customFormat="1" ht="165">
      <c r="A86" s="699">
        <v>5</v>
      </c>
      <c r="B86" s="642" t="s">
        <v>1323</v>
      </c>
      <c r="C86" s="642" t="s">
        <v>1427</v>
      </c>
      <c r="D86" s="642" t="s">
        <v>1428</v>
      </c>
      <c r="E86" s="642" t="s">
        <v>1429</v>
      </c>
      <c r="F86" s="642" t="s">
        <v>1430</v>
      </c>
      <c r="G86" s="702">
        <v>119988</v>
      </c>
      <c r="H86" s="702">
        <v>6315</v>
      </c>
      <c r="I86" s="677">
        <v>126303</v>
      </c>
      <c r="J86" s="678"/>
      <c r="K86" s="678"/>
      <c r="L86" s="678"/>
      <c r="M86" s="678"/>
      <c r="N86" s="678"/>
      <c r="O86" s="678"/>
      <c r="P86" s="678"/>
      <c r="Q86" s="678"/>
      <c r="R86" s="678"/>
      <c r="S86" s="678"/>
      <c r="T86" s="678"/>
      <c r="U86" s="678"/>
      <c r="V86" s="678"/>
      <c r="W86" s="678"/>
      <c r="X86" s="678" t="s">
        <v>188</v>
      </c>
      <c r="Y86" s="678" t="s">
        <v>174</v>
      </c>
      <c r="Z86" s="703">
        <v>126303</v>
      </c>
      <c r="AA86" s="678"/>
      <c r="AB86" s="678"/>
      <c r="AC86" s="703"/>
      <c r="AD86" s="678"/>
      <c r="AE86" s="678"/>
      <c r="AF86" s="703"/>
      <c r="AG86" s="675" t="s">
        <v>1156</v>
      </c>
      <c r="AH86" s="678"/>
      <c r="AI86" s="642" t="s">
        <v>1431</v>
      </c>
    </row>
    <row r="87" spans="1:35" s="685" customFormat="1" ht="165">
      <c r="A87" s="699">
        <v>6</v>
      </c>
      <c r="B87" s="700" t="s">
        <v>1432</v>
      </c>
      <c r="C87" s="700" t="s">
        <v>1433</v>
      </c>
      <c r="D87" s="642" t="s">
        <v>1434</v>
      </c>
      <c r="E87" s="642" t="s">
        <v>1435</v>
      </c>
      <c r="F87" s="642" t="s">
        <v>1436</v>
      </c>
      <c r="G87" s="702">
        <v>53674</v>
      </c>
      <c r="H87" s="702">
        <v>2825</v>
      </c>
      <c r="I87" s="677">
        <v>56499</v>
      </c>
      <c r="J87" s="678"/>
      <c r="K87" s="678"/>
      <c r="L87" s="678"/>
      <c r="M87" s="678"/>
      <c r="N87" s="678"/>
      <c r="O87" s="678"/>
      <c r="P87" s="678"/>
      <c r="Q87" s="678"/>
      <c r="R87" s="678"/>
      <c r="S87" s="678"/>
      <c r="T87" s="678"/>
      <c r="U87" s="678"/>
      <c r="V87" s="678"/>
      <c r="W87" s="678"/>
      <c r="X87" s="678" t="s">
        <v>88</v>
      </c>
      <c r="Y87" s="678" t="s">
        <v>187</v>
      </c>
      <c r="Z87" s="703" t="s">
        <v>1437</v>
      </c>
      <c r="AA87" s="678"/>
      <c r="AB87" s="678"/>
      <c r="AC87" s="703"/>
      <c r="AD87" s="678"/>
      <c r="AE87" s="678"/>
      <c r="AF87" s="703"/>
      <c r="AG87" s="675" t="s">
        <v>1156</v>
      </c>
      <c r="AH87" s="678"/>
      <c r="AI87" s="642" t="s">
        <v>1438</v>
      </c>
    </row>
    <row r="88" spans="1:35" s="685" customFormat="1" ht="120">
      <c r="A88" s="699">
        <v>7</v>
      </c>
      <c r="B88" s="642" t="s">
        <v>1225</v>
      </c>
      <c r="C88" s="642" t="s">
        <v>1280</v>
      </c>
      <c r="D88" s="642" t="s">
        <v>1439</v>
      </c>
      <c r="E88" s="642" t="s">
        <v>1440</v>
      </c>
      <c r="F88" s="642" t="s">
        <v>1441</v>
      </c>
      <c r="G88" s="702">
        <v>140091</v>
      </c>
      <c r="H88" s="702">
        <v>7373</v>
      </c>
      <c r="I88" s="677">
        <v>147464</v>
      </c>
      <c r="J88" s="678"/>
      <c r="K88" s="678"/>
      <c r="L88" s="678"/>
      <c r="M88" s="678"/>
      <c r="N88" s="678"/>
      <c r="O88" s="678"/>
      <c r="P88" s="678"/>
      <c r="Q88" s="678"/>
      <c r="R88" s="678"/>
      <c r="S88" s="678"/>
      <c r="T88" s="678"/>
      <c r="U88" s="678"/>
      <c r="V88" s="678"/>
      <c r="W88" s="678"/>
      <c r="X88" s="678" t="s">
        <v>88</v>
      </c>
      <c r="Y88" s="678" t="s">
        <v>187</v>
      </c>
      <c r="Z88" s="703">
        <v>147464</v>
      </c>
      <c r="AA88" s="678"/>
      <c r="AB88" s="678"/>
      <c r="AC88" s="703"/>
      <c r="AD88" s="678"/>
      <c r="AE88" s="678"/>
      <c r="AF88" s="703"/>
      <c r="AG88" s="675" t="s">
        <v>1156</v>
      </c>
      <c r="AH88" s="678"/>
      <c r="AI88" s="642" t="s">
        <v>1442</v>
      </c>
    </row>
    <row r="89" spans="1:35" s="685" customFormat="1" ht="120">
      <c r="A89" s="699">
        <v>8</v>
      </c>
      <c r="B89" s="642" t="s">
        <v>181</v>
      </c>
      <c r="C89" s="642" t="s">
        <v>1152</v>
      </c>
      <c r="D89" s="642" t="s">
        <v>1443</v>
      </c>
      <c r="E89" s="642" t="s">
        <v>1444</v>
      </c>
      <c r="F89" s="642" t="s">
        <v>1274</v>
      </c>
      <c r="G89" s="702">
        <v>934228</v>
      </c>
      <c r="H89" s="702">
        <v>49170</v>
      </c>
      <c r="I89" s="677">
        <v>983398</v>
      </c>
      <c r="J89" s="678"/>
      <c r="K89" s="678"/>
      <c r="L89" s="678"/>
      <c r="M89" s="678"/>
      <c r="N89" s="678"/>
      <c r="O89" s="678"/>
      <c r="P89" s="678"/>
      <c r="Q89" s="678"/>
      <c r="R89" s="678"/>
      <c r="S89" s="678"/>
      <c r="T89" s="678"/>
      <c r="U89" s="678"/>
      <c r="V89" s="678"/>
      <c r="W89" s="678"/>
      <c r="X89" s="678" t="s">
        <v>88</v>
      </c>
      <c r="Y89" s="678" t="s">
        <v>182</v>
      </c>
      <c r="Z89" s="703">
        <v>500000</v>
      </c>
      <c r="AA89" s="678" t="s">
        <v>188</v>
      </c>
      <c r="AB89" s="678" t="s">
        <v>183</v>
      </c>
      <c r="AC89" s="703">
        <v>483398</v>
      </c>
      <c r="AD89" s="678"/>
      <c r="AE89" s="678"/>
      <c r="AF89" s="703"/>
      <c r="AG89" s="675" t="s">
        <v>1156</v>
      </c>
      <c r="AH89" s="678"/>
      <c r="AI89" s="642" t="s">
        <v>1445</v>
      </c>
    </row>
    <row r="90" spans="1:35" s="685" customFormat="1" ht="150">
      <c r="A90" s="699">
        <v>9</v>
      </c>
      <c r="B90" s="642" t="s">
        <v>1225</v>
      </c>
      <c r="C90" s="642" t="s">
        <v>1226</v>
      </c>
      <c r="D90" s="642" t="s">
        <v>1446</v>
      </c>
      <c r="E90" s="642" t="s">
        <v>1447</v>
      </c>
      <c r="F90" s="642" t="s">
        <v>1160</v>
      </c>
      <c r="G90" s="702">
        <v>326453</v>
      </c>
      <c r="H90" s="702">
        <v>17182</v>
      </c>
      <c r="I90" s="677">
        <v>343635</v>
      </c>
      <c r="J90" s="678"/>
      <c r="K90" s="678"/>
      <c r="L90" s="678"/>
      <c r="M90" s="678"/>
      <c r="N90" s="678"/>
      <c r="O90" s="678"/>
      <c r="P90" s="678"/>
      <c r="Q90" s="678"/>
      <c r="R90" s="678"/>
      <c r="S90" s="678"/>
      <c r="T90" s="678"/>
      <c r="U90" s="678"/>
      <c r="V90" s="678"/>
      <c r="W90" s="678"/>
      <c r="X90" s="678"/>
      <c r="Y90" s="678"/>
      <c r="Z90" s="703"/>
      <c r="AA90" s="678" t="s">
        <v>88</v>
      </c>
      <c r="AB90" s="678" t="s">
        <v>185</v>
      </c>
      <c r="AC90" s="703" t="s">
        <v>1448</v>
      </c>
      <c r="AD90" s="678"/>
      <c r="AE90" s="678"/>
      <c r="AF90" s="703"/>
      <c r="AG90" s="675" t="s">
        <v>1156</v>
      </c>
      <c r="AH90" s="678"/>
      <c r="AI90" s="642" t="s">
        <v>1449</v>
      </c>
    </row>
    <row r="91" spans="1:35" s="685" customFormat="1" ht="90">
      <c r="A91" s="699">
        <v>10</v>
      </c>
      <c r="B91" s="642" t="s">
        <v>181</v>
      </c>
      <c r="C91" s="642" t="s">
        <v>1187</v>
      </c>
      <c r="D91" s="642" t="s">
        <v>1450</v>
      </c>
      <c r="E91" s="642" t="s">
        <v>1451</v>
      </c>
      <c r="F91" s="642" t="s">
        <v>1283</v>
      </c>
      <c r="G91" s="702">
        <v>2850000</v>
      </c>
      <c r="H91" s="702">
        <v>150000</v>
      </c>
      <c r="I91" s="677">
        <v>3000000</v>
      </c>
      <c r="J91" s="678"/>
      <c r="K91" s="678"/>
      <c r="L91" s="678"/>
      <c r="M91" s="678"/>
      <c r="N91" s="678"/>
      <c r="O91" s="678"/>
      <c r="P91" s="678"/>
      <c r="Q91" s="678"/>
      <c r="R91" s="678"/>
      <c r="S91" s="678"/>
      <c r="T91" s="678"/>
      <c r="U91" s="678"/>
      <c r="V91" s="678"/>
      <c r="W91" s="678"/>
      <c r="X91" s="678" t="s">
        <v>88</v>
      </c>
      <c r="Y91" s="678" t="s">
        <v>182</v>
      </c>
      <c r="Z91" s="703">
        <v>300000</v>
      </c>
      <c r="AA91" s="678" t="s">
        <v>188</v>
      </c>
      <c r="AB91" s="678" t="s">
        <v>174</v>
      </c>
      <c r="AC91" s="703">
        <v>700000</v>
      </c>
      <c r="AD91" s="678" t="s">
        <v>88</v>
      </c>
      <c r="AE91" s="678" t="s">
        <v>182</v>
      </c>
      <c r="AF91" s="703">
        <v>2000000</v>
      </c>
      <c r="AG91" s="675" t="s">
        <v>1156</v>
      </c>
      <c r="AH91" s="678"/>
      <c r="AI91" s="642" t="s">
        <v>1452</v>
      </c>
    </row>
    <row r="92" spans="1:35" s="685" customFormat="1" ht="120">
      <c r="A92" s="699">
        <v>11</v>
      </c>
      <c r="B92" s="700" t="s">
        <v>1453</v>
      </c>
      <c r="C92" s="700" t="s">
        <v>1454</v>
      </c>
      <c r="D92" s="642" t="s">
        <v>1455</v>
      </c>
      <c r="E92" s="642" t="s">
        <v>1456</v>
      </c>
      <c r="F92" s="642" t="s">
        <v>1173</v>
      </c>
      <c r="G92" s="702">
        <v>249850</v>
      </c>
      <c r="H92" s="702">
        <v>13150</v>
      </c>
      <c r="I92" s="677">
        <v>263000</v>
      </c>
      <c r="J92" s="678"/>
      <c r="K92" s="678"/>
      <c r="L92" s="678"/>
      <c r="M92" s="678"/>
      <c r="N92" s="678"/>
      <c r="O92" s="678"/>
      <c r="P92" s="678"/>
      <c r="Q92" s="678"/>
      <c r="R92" s="678"/>
      <c r="S92" s="678"/>
      <c r="T92" s="678"/>
      <c r="U92" s="678"/>
      <c r="V92" s="678"/>
      <c r="W92" s="678"/>
      <c r="X92" s="678"/>
      <c r="Y92" s="678"/>
      <c r="Z92" s="703"/>
      <c r="AA92" s="678"/>
      <c r="AB92" s="678"/>
      <c r="AC92" s="703"/>
      <c r="AD92" s="678" t="s">
        <v>88</v>
      </c>
      <c r="AE92" s="678" t="s">
        <v>185</v>
      </c>
      <c r="AF92" s="703">
        <v>263000</v>
      </c>
      <c r="AG92" s="675" t="s">
        <v>1156</v>
      </c>
      <c r="AH92" s="678"/>
      <c r="AI92" s="642" t="s">
        <v>1457</v>
      </c>
    </row>
    <row r="93" spans="1:35" s="685" customFormat="1" ht="105">
      <c r="A93" s="699">
        <v>12</v>
      </c>
      <c r="B93" s="642" t="s">
        <v>181</v>
      </c>
      <c r="C93" s="642" t="s">
        <v>1152</v>
      </c>
      <c r="D93" s="642" t="s">
        <v>1458</v>
      </c>
      <c r="E93" s="642" t="s">
        <v>1459</v>
      </c>
      <c r="F93" s="642" t="s">
        <v>1258</v>
      </c>
      <c r="G93" s="702">
        <v>866088</v>
      </c>
      <c r="H93" s="702">
        <v>45584</v>
      </c>
      <c r="I93" s="677">
        <v>911672</v>
      </c>
      <c r="J93" s="678"/>
      <c r="K93" s="678"/>
      <c r="L93" s="678"/>
      <c r="M93" s="678"/>
      <c r="N93" s="678"/>
      <c r="O93" s="678"/>
      <c r="P93" s="678"/>
      <c r="Q93" s="678"/>
      <c r="R93" s="678"/>
      <c r="S93" s="678"/>
      <c r="T93" s="678"/>
      <c r="U93" s="678"/>
      <c r="V93" s="678"/>
      <c r="W93" s="678"/>
      <c r="X93" s="678"/>
      <c r="Y93" s="678"/>
      <c r="Z93" s="703"/>
      <c r="AA93" s="678" t="s">
        <v>88</v>
      </c>
      <c r="AB93" s="678" t="s">
        <v>187</v>
      </c>
      <c r="AC93" s="703">
        <v>400000</v>
      </c>
      <c r="AD93" s="678" t="s">
        <v>188</v>
      </c>
      <c r="AE93" s="678" t="s">
        <v>174</v>
      </c>
      <c r="AF93" s="703">
        <v>511672</v>
      </c>
      <c r="AG93" s="675" t="s">
        <v>1156</v>
      </c>
      <c r="AH93" s="678"/>
      <c r="AI93" s="642" t="s">
        <v>1460</v>
      </c>
    </row>
    <row r="94" spans="1:35" s="685" customFormat="1" ht="75">
      <c r="A94" s="699">
        <v>13</v>
      </c>
      <c r="B94" s="642" t="s">
        <v>181</v>
      </c>
      <c r="C94" s="642" t="s">
        <v>1187</v>
      </c>
      <c r="D94" s="642" t="s">
        <v>1461</v>
      </c>
      <c r="E94" s="642" t="s">
        <v>1462</v>
      </c>
      <c r="F94" s="642" t="s">
        <v>1258</v>
      </c>
      <c r="G94" s="702">
        <v>283418</v>
      </c>
      <c r="H94" s="702">
        <v>14917</v>
      </c>
      <c r="I94" s="677">
        <v>298335</v>
      </c>
      <c r="J94" s="678"/>
      <c r="K94" s="678"/>
      <c r="L94" s="678"/>
      <c r="M94" s="678"/>
      <c r="N94" s="678"/>
      <c r="O94" s="678"/>
      <c r="P94" s="678"/>
      <c r="Q94" s="678"/>
      <c r="R94" s="678"/>
      <c r="S94" s="678"/>
      <c r="T94" s="678"/>
      <c r="U94" s="678"/>
      <c r="V94" s="678"/>
      <c r="W94" s="678"/>
      <c r="X94" s="678"/>
      <c r="Y94" s="678"/>
      <c r="Z94" s="703"/>
      <c r="AA94" s="678" t="s">
        <v>88</v>
      </c>
      <c r="AB94" s="678" t="s">
        <v>182</v>
      </c>
      <c r="AC94" s="703">
        <v>298335</v>
      </c>
      <c r="AD94" s="678"/>
      <c r="AE94" s="678"/>
      <c r="AF94" s="703"/>
      <c r="AG94" s="675" t="s">
        <v>1156</v>
      </c>
      <c r="AH94" s="678"/>
      <c r="AI94" s="642" t="s">
        <v>1463</v>
      </c>
    </row>
    <row r="95" spans="1:35" s="685" customFormat="1" ht="75">
      <c r="A95" s="699">
        <v>14</v>
      </c>
      <c r="B95" s="642" t="s">
        <v>181</v>
      </c>
      <c r="C95" s="642" t="s">
        <v>1187</v>
      </c>
      <c r="D95" s="642" t="s">
        <v>1464</v>
      </c>
      <c r="E95" s="642" t="s">
        <v>1465</v>
      </c>
      <c r="F95" s="642" t="s">
        <v>1441</v>
      </c>
      <c r="G95" s="702">
        <v>115357</v>
      </c>
      <c r="H95" s="702">
        <v>6071</v>
      </c>
      <c r="I95" s="677">
        <v>121428</v>
      </c>
      <c r="J95" s="678"/>
      <c r="K95" s="678"/>
      <c r="L95" s="678"/>
      <c r="M95" s="678"/>
      <c r="N95" s="678"/>
      <c r="O95" s="678"/>
      <c r="P95" s="678"/>
      <c r="Q95" s="678"/>
      <c r="R95" s="678"/>
      <c r="S95" s="678"/>
      <c r="T95" s="678"/>
      <c r="U95" s="678"/>
      <c r="V95" s="678"/>
      <c r="W95" s="678"/>
      <c r="X95" s="678"/>
      <c r="Y95" s="678"/>
      <c r="Z95" s="703"/>
      <c r="AA95" s="678" t="s">
        <v>88</v>
      </c>
      <c r="AB95" s="678" t="s">
        <v>182</v>
      </c>
      <c r="AC95" s="703">
        <v>121428</v>
      </c>
      <c r="AD95" s="678"/>
      <c r="AE95" s="678"/>
      <c r="AF95" s="703"/>
      <c r="AG95" s="675" t="s">
        <v>1156</v>
      </c>
      <c r="AH95" s="678"/>
      <c r="AI95" s="642" t="s">
        <v>1466</v>
      </c>
    </row>
    <row r="96" spans="1:35" s="685" customFormat="1" ht="150">
      <c r="A96" s="699">
        <v>15</v>
      </c>
      <c r="B96" s="642" t="s">
        <v>1225</v>
      </c>
      <c r="C96" s="642" t="s">
        <v>1226</v>
      </c>
      <c r="D96" s="642" t="s">
        <v>1467</v>
      </c>
      <c r="E96" s="642" t="s">
        <v>1468</v>
      </c>
      <c r="F96" s="642" t="s">
        <v>1469</v>
      </c>
      <c r="G96" s="702">
        <v>172880</v>
      </c>
      <c r="H96" s="702">
        <v>9099</v>
      </c>
      <c r="I96" s="677">
        <v>181979</v>
      </c>
      <c r="J96" s="678"/>
      <c r="K96" s="678"/>
      <c r="L96" s="678"/>
      <c r="M96" s="678"/>
      <c r="N96" s="678"/>
      <c r="O96" s="678"/>
      <c r="P96" s="678"/>
      <c r="Q96" s="678"/>
      <c r="R96" s="678"/>
      <c r="S96" s="678"/>
      <c r="T96" s="678"/>
      <c r="U96" s="678"/>
      <c r="V96" s="678"/>
      <c r="W96" s="678"/>
      <c r="X96" s="678" t="s">
        <v>88</v>
      </c>
      <c r="Y96" s="678" t="s">
        <v>182</v>
      </c>
      <c r="Z96" s="703">
        <v>181979</v>
      </c>
      <c r="AA96" s="678"/>
      <c r="AB96" s="678"/>
      <c r="AC96" s="703"/>
      <c r="AD96" s="678"/>
      <c r="AE96" s="678"/>
      <c r="AF96" s="703"/>
      <c r="AG96" s="675" t="s">
        <v>1156</v>
      </c>
      <c r="AH96" s="678"/>
      <c r="AI96" s="642" t="s">
        <v>1470</v>
      </c>
    </row>
    <row r="97" spans="1:35" s="685" customFormat="1" ht="105">
      <c r="A97" s="699">
        <v>16</v>
      </c>
      <c r="B97" s="642" t="s">
        <v>181</v>
      </c>
      <c r="C97" s="642" t="s">
        <v>1152</v>
      </c>
      <c r="D97" s="642" t="s">
        <v>1471</v>
      </c>
      <c r="E97" s="642" t="s">
        <v>1472</v>
      </c>
      <c r="F97" s="642" t="s">
        <v>1473</v>
      </c>
      <c r="G97" s="702">
        <v>1194652</v>
      </c>
      <c r="H97" s="702">
        <v>62876</v>
      </c>
      <c r="I97" s="677">
        <v>1257528</v>
      </c>
      <c r="J97" s="678"/>
      <c r="K97" s="678"/>
      <c r="L97" s="678"/>
      <c r="M97" s="678"/>
      <c r="N97" s="678"/>
      <c r="O97" s="678"/>
      <c r="P97" s="678"/>
      <c r="Q97" s="678"/>
      <c r="R97" s="678"/>
      <c r="S97" s="678"/>
      <c r="T97" s="678"/>
      <c r="U97" s="678"/>
      <c r="V97" s="678"/>
      <c r="W97" s="678"/>
      <c r="X97" s="678" t="s">
        <v>88</v>
      </c>
      <c r="Y97" s="678" t="s">
        <v>182</v>
      </c>
      <c r="Z97" s="703">
        <v>300000</v>
      </c>
      <c r="AA97" s="678" t="s">
        <v>188</v>
      </c>
      <c r="AB97" s="678" t="s">
        <v>174</v>
      </c>
      <c r="AC97" s="703">
        <v>500000</v>
      </c>
      <c r="AD97" s="678" t="s">
        <v>188</v>
      </c>
      <c r="AE97" s="678" t="s">
        <v>183</v>
      </c>
      <c r="AF97" s="703">
        <v>457528</v>
      </c>
      <c r="AG97" s="675" t="s">
        <v>1156</v>
      </c>
      <c r="AH97" s="678"/>
      <c r="AI97" s="642" t="s">
        <v>1474</v>
      </c>
    </row>
    <row r="98" spans="1:35" s="685" customFormat="1" ht="135">
      <c r="A98" s="699">
        <v>17</v>
      </c>
      <c r="B98" s="642" t="s">
        <v>181</v>
      </c>
      <c r="C98" s="642" t="s">
        <v>1152</v>
      </c>
      <c r="D98" s="642" t="s">
        <v>1475</v>
      </c>
      <c r="E98" s="642" t="s">
        <v>1476</v>
      </c>
      <c r="F98" s="642" t="s">
        <v>1262</v>
      </c>
      <c r="G98" s="702">
        <v>1233376</v>
      </c>
      <c r="H98" s="702">
        <v>64915</v>
      </c>
      <c r="I98" s="677">
        <v>1298291</v>
      </c>
      <c r="J98" s="678"/>
      <c r="K98" s="678"/>
      <c r="L98" s="678"/>
      <c r="M98" s="678"/>
      <c r="N98" s="678"/>
      <c r="O98" s="678"/>
      <c r="P98" s="678"/>
      <c r="Q98" s="678"/>
      <c r="R98" s="678"/>
      <c r="S98" s="678"/>
      <c r="T98" s="678"/>
      <c r="U98" s="678"/>
      <c r="V98" s="678"/>
      <c r="W98" s="678"/>
      <c r="X98" s="678" t="s">
        <v>88</v>
      </c>
      <c r="Y98" s="678" t="s">
        <v>182</v>
      </c>
      <c r="Z98" s="703">
        <v>300000</v>
      </c>
      <c r="AA98" s="678" t="s">
        <v>188</v>
      </c>
      <c r="AB98" s="678" t="s">
        <v>174</v>
      </c>
      <c r="AC98" s="703">
        <v>500000</v>
      </c>
      <c r="AD98" s="678" t="s">
        <v>188</v>
      </c>
      <c r="AE98" s="678" t="s">
        <v>174</v>
      </c>
      <c r="AF98" s="703">
        <v>498291</v>
      </c>
      <c r="AG98" s="675" t="s">
        <v>1156</v>
      </c>
      <c r="AH98" s="678"/>
      <c r="AI98" s="642" t="s">
        <v>1477</v>
      </c>
    </row>
    <row r="99" spans="1:35" s="685" customFormat="1" ht="165">
      <c r="A99" s="699">
        <v>18</v>
      </c>
      <c r="B99" s="642" t="s">
        <v>1323</v>
      </c>
      <c r="C99" s="642" t="s">
        <v>1427</v>
      </c>
      <c r="D99" s="642" t="s">
        <v>1478</v>
      </c>
      <c r="E99" s="642" t="s">
        <v>1479</v>
      </c>
      <c r="F99" s="642" t="s">
        <v>1181</v>
      </c>
      <c r="G99" s="702">
        <v>285000</v>
      </c>
      <c r="H99" s="702">
        <v>15000</v>
      </c>
      <c r="I99" s="677">
        <v>300000</v>
      </c>
      <c r="J99" s="678"/>
      <c r="K99" s="678"/>
      <c r="L99" s="678"/>
      <c r="M99" s="678"/>
      <c r="N99" s="678"/>
      <c r="O99" s="678"/>
      <c r="P99" s="678"/>
      <c r="Q99" s="678"/>
      <c r="R99" s="678"/>
      <c r="S99" s="678"/>
      <c r="T99" s="678"/>
      <c r="U99" s="678"/>
      <c r="V99" s="678"/>
      <c r="W99" s="678"/>
      <c r="X99" s="678"/>
      <c r="Y99" s="678"/>
      <c r="Z99" s="703"/>
      <c r="AA99" s="678" t="s">
        <v>88</v>
      </c>
      <c r="AB99" s="678" t="s">
        <v>182</v>
      </c>
      <c r="AC99" s="703">
        <v>3000000</v>
      </c>
      <c r="AD99" s="678"/>
      <c r="AE99" s="678"/>
      <c r="AF99" s="703"/>
      <c r="AG99" s="675" t="s">
        <v>1156</v>
      </c>
      <c r="AH99" s="678"/>
      <c r="AI99" s="642" t="s">
        <v>1480</v>
      </c>
    </row>
    <row r="100" spans="1:35" s="685" customFormat="1" ht="120">
      <c r="A100" s="699">
        <v>19</v>
      </c>
      <c r="B100" s="642" t="s">
        <v>181</v>
      </c>
      <c r="C100" s="642" t="s">
        <v>1152</v>
      </c>
      <c r="D100" s="642" t="s">
        <v>1481</v>
      </c>
      <c r="E100" s="642" t="s">
        <v>1482</v>
      </c>
      <c r="F100" s="642" t="s">
        <v>1370</v>
      </c>
      <c r="G100" s="702">
        <v>708000</v>
      </c>
      <c r="H100" s="702">
        <v>37263</v>
      </c>
      <c r="I100" s="677">
        <v>745263</v>
      </c>
      <c r="J100" s="678"/>
      <c r="K100" s="678"/>
      <c r="L100" s="678"/>
      <c r="M100" s="678"/>
      <c r="N100" s="678"/>
      <c r="O100" s="678"/>
      <c r="P100" s="678"/>
      <c r="Q100" s="678"/>
      <c r="R100" s="678"/>
      <c r="S100" s="678"/>
      <c r="T100" s="678"/>
      <c r="U100" s="678"/>
      <c r="V100" s="678"/>
      <c r="W100" s="678"/>
      <c r="X100" s="678" t="s">
        <v>188</v>
      </c>
      <c r="Y100" s="678" t="s">
        <v>183</v>
      </c>
      <c r="Z100" s="703">
        <v>500000</v>
      </c>
      <c r="AA100" s="678" t="s">
        <v>188</v>
      </c>
      <c r="AB100" s="678" t="s">
        <v>183</v>
      </c>
      <c r="AC100" s="703">
        <v>245263</v>
      </c>
      <c r="AD100" s="678"/>
      <c r="AE100" s="678"/>
      <c r="AF100" s="703"/>
      <c r="AG100" s="675" t="s">
        <v>1156</v>
      </c>
      <c r="AH100" s="678"/>
      <c r="AI100" s="642" t="s">
        <v>1483</v>
      </c>
    </row>
    <row r="101" spans="1:35" s="685" customFormat="1" ht="120">
      <c r="A101" s="699">
        <v>20</v>
      </c>
      <c r="B101" s="642" t="s">
        <v>181</v>
      </c>
      <c r="C101" s="642" t="s">
        <v>1152</v>
      </c>
      <c r="D101" s="642" t="s">
        <v>1484</v>
      </c>
      <c r="E101" s="642" t="s">
        <v>1485</v>
      </c>
      <c r="F101" s="642" t="s">
        <v>1486</v>
      </c>
      <c r="G101" s="702">
        <v>1112287</v>
      </c>
      <c r="H101" s="702">
        <v>58541</v>
      </c>
      <c r="I101" s="677">
        <v>1170828</v>
      </c>
      <c r="J101" s="678"/>
      <c r="K101" s="678"/>
      <c r="L101" s="678"/>
      <c r="M101" s="678"/>
      <c r="N101" s="678"/>
      <c r="O101" s="678"/>
      <c r="P101" s="678"/>
      <c r="Q101" s="678"/>
      <c r="R101" s="678"/>
      <c r="S101" s="678"/>
      <c r="T101" s="678"/>
      <c r="U101" s="678"/>
      <c r="V101" s="678"/>
      <c r="W101" s="678"/>
      <c r="X101" s="678" t="s">
        <v>188</v>
      </c>
      <c r="Y101" s="678" t="s">
        <v>183</v>
      </c>
      <c r="Z101" s="703">
        <v>500000</v>
      </c>
      <c r="AA101" s="678" t="s">
        <v>188</v>
      </c>
      <c r="AB101" s="678" t="s">
        <v>174</v>
      </c>
      <c r="AC101" s="703">
        <v>670828</v>
      </c>
      <c r="AD101" s="678"/>
      <c r="AE101" s="678"/>
      <c r="AF101" s="703"/>
      <c r="AG101" s="675" t="s">
        <v>1156</v>
      </c>
      <c r="AH101" s="678"/>
      <c r="AI101" s="642" t="s">
        <v>1487</v>
      </c>
    </row>
    <row r="102" spans="1:35" s="685" customFormat="1" ht="90">
      <c r="A102" s="699">
        <v>21</v>
      </c>
      <c r="B102" s="642" t="s">
        <v>181</v>
      </c>
      <c r="C102" s="642" t="s">
        <v>1152</v>
      </c>
      <c r="D102" s="642" t="s">
        <v>1488</v>
      </c>
      <c r="E102" s="642" t="s">
        <v>1489</v>
      </c>
      <c r="F102" s="642" t="s">
        <v>1250</v>
      </c>
      <c r="G102" s="702">
        <v>311168</v>
      </c>
      <c r="H102" s="702">
        <v>16377</v>
      </c>
      <c r="I102" s="677">
        <v>327545</v>
      </c>
      <c r="J102" s="678"/>
      <c r="K102" s="678"/>
      <c r="L102" s="678"/>
      <c r="M102" s="678"/>
      <c r="N102" s="678"/>
      <c r="O102" s="678"/>
      <c r="P102" s="678"/>
      <c r="Q102" s="678"/>
      <c r="R102" s="678"/>
      <c r="S102" s="678"/>
      <c r="T102" s="678"/>
      <c r="U102" s="678"/>
      <c r="V102" s="678"/>
      <c r="W102" s="678"/>
      <c r="X102" s="678" t="s">
        <v>188</v>
      </c>
      <c r="Y102" s="678" t="s">
        <v>182</v>
      </c>
      <c r="Z102" s="703">
        <v>327545</v>
      </c>
      <c r="AA102" s="678"/>
      <c r="AB102" s="678"/>
      <c r="AC102" s="703"/>
      <c r="AD102" s="678"/>
      <c r="AE102" s="678"/>
      <c r="AF102" s="703"/>
      <c r="AG102" s="675" t="s">
        <v>1156</v>
      </c>
      <c r="AH102" s="678"/>
      <c r="AI102" s="642" t="s">
        <v>1490</v>
      </c>
    </row>
    <row r="103" spans="1:35" s="685" customFormat="1" ht="90">
      <c r="A103" s="699">
        <v>22</v>
      </c>
      <c r="B103" s="642" t="s">
        <v>181</v>
      </c>
      <c r="C103" s="642" t="s">
        <v>1152</v>
      </c>
      <c r="D103" s="642" t="s">
        <v>1491</v>
      </c>
      <c r="E103" s="642" t="s">
        <v>1492</v>
      </c>
      <c r="F103" s="642" t="s">
        <v>1258</v>
      </c>
      <c r="G103" s="702">
        <v>190294</v>
      </c>
      <c r="H103" s="702">
        <v>10016</v>
      </c>
      <c r="I103" s="677">
        <v>200310</v>
      </c>
      <c r="J103" s="678"/>
      <c r="K103" s="678"/>
      <c r="L103" s="678"/>
      <c r="M103" s="678"/>
      <c r="N103" s="678"/>
      <c r="O103" s="678"/>
      <c r="P103" s="678"/>
      <c r="Q103" s="678"/>
      <c r="R103" s="678"/>
      <c r="S103" s="678"/>
      <c r="T103" s="678"/>
      <c r="U103" s="678"/>
      <c r="V103" s="678"/>
      <c r="W103" s="678"/>
      <c r="X103" s="678"/>
      <c r="Y103" s="678"/>
      <c r="Z103" s="703"/>
      <c r="AA103" s="678" t="s">
        <v>88</v>
      </c>
      <c r="AB103" s="678" t="s">
        <v>187</v>
      </c>
      <c r="AC103" s="703">
        <v>200310</v>
      </c>
      <c r="AD103" s="678"/>
      <c r="AE103" s="678"/>
      <c r="AF103" s="703"/>
      <c r="AG103" s="675" t="s">
        <v>1156</v>
      </c>
      <c r="AH103" s="678"/>
      <c r="AI103" s="642" t="s">
        <v>1493</v>
      </c>
    </row>
    <row r="104" spans="1:35" s="685" customFormat="1" ht="105">
      <c r="A104" s="699">
        <v>23</v>
      </c>
      <c r="B104" s="642" t="s">
        <v>181</v>
      </c>
      <c r="C104" s="642" t="s">
        <v>1152</v>
      </c>
      <c r="D104" s="642" t="s">
        <v>1494</v>
      </c>
      <c r="E104" s="642" t="s">
        <v>1495</v>
      </c>
      <c r="F104" s="642" t="s">
        <v>1370</v>
      </c>
      <c r="G104" s="702">
        <v>382858</v>
      </c>
      <c r="H104" s="702">
        <v>20150</v>
      </c>
      <c r="I104" s="677">
        <v>403008</v>
      </c>
      <c r="J104" s="678"/>
      <c r="K104" s="678"/>
      <c r="L104" s="678"/>
      <c r="M104" s="678"/>
      <c r="N104" s="678"/>
      <c r="O104" s="678"/>
      <c r="P104" s="678"/>
      <c r="Q104" s="678"/>
      <c r="R104" s="678"/>
      <c r="S104" s="678"/>
      <c r="T104" s="678"/>
      <c r="U104" s="678"/>
      <c r="V104" s="678"/>
      <c r="W104" s="678"/>
      <c r="X104" s="678" t="s">
        <v>188</v>
      </c>
      <c r="Y104" s="678" t="s">
        <v>174</v>
      </c>
      <c r="Z104" s="703">
        <v>403008</v>
      </c>
      <c r="AA104" s="678"/>
      <c r="AB104" s="678"/>
      <c r="AC104" s="703"/>
      <c r="AD104" s="678"/>
      <c r="AE104" s="678"/>
      <c r="AF104" s="703"/>
      <c r="AG104" s="675" t="s">
        <v>1156</v>
      </c>
      <c r="AH104" s="678"/>
      <c r="AI104" s="642" t="s">
        <v>1496</v>
      </c>
    </row>
    <row r="105" spans="1:35" s="685" customFormat="1" ht="120">
      <c r="A105" s="699">
        <v>24</v>
      </c>
      <c r="B105" s="642" t="s">
        <v>181</v>
      </c>
      <c r="C105" s="642" t="s">
        <v>1152</v>
      </c>
      <c r="D105" s="642" t="s">
        <v>1497</v>
      </c>
      <c r="E105" s="642" t="s">
        <v>1498</v>
      </c>
      <c r="F105" s="642" t="s">
        <v>1283</v>
      </c>
      <c r="G105" s="702">
        <v>760000</v>
      </c>
      <c r="H105" s="702">
        <v>40000</v>
      </c>
      <c r="I105" s="677">
        <v>800000</v>
      </c>
      <c r="J105" s="678"/>
      <c r="K105" s="678"/>
      <c r="L105" s="678"/>
      <c r="M105" s="678"/>
      <c r="N105" s="678"/>
      <c r="O105" s="678"/>
      <c r="P105" s="678"/>
      <c r="Q105" s="678"/>
      <c r="R105" s="678"/>
      <c r="S105" s="678"/>
      <c r="T105" s="678"/>
      <c r="U105" s="678"/>
      <c r="V105" s="678"/>
      <c r="W105" s="678"/>
      <c r="X105" s="678"/>
      <c r="Y105" s="678"/>
      <c r="Z105" s="703"/>
      <c r="AA105" s="678" t="s">
        <v>88</v>
      </c>
      <c r="AB105" s="678" t="s">
        <v>187</v>
      </c>
      <c r="AC105" s="703">
        <v>300000</v>
      </c>
      <c r="AD105" s="678" t="s">
        <v>188</v>
      </c>
      <c r="AE105" s="678" t="s">
        <v>174</v>
      </c>
      <c r="AF105" s="703">
        <v>500000</v>
      </c>
      <c r="AG105" s="675" t="s">
        <v>1156</v>
      </c>
      <c r="AH105" s="678"/>
      <c r="AI105" s="642" t="s">
        <v>1499</v>
      </c>
    </row>
    <row r="106" spans="1:35" s="685" customFormat="1" ht="120">
      <c r="A106" s="699">
        <v>25</v>
      </c>
      <c r="B106" s="642" t="s">
        <v>181</v>
      </c>
      <c r="C106" s="642" t="s">
        <v>1152</v>
      </c>
      <c r="D106" s="642" t="s">
        <v>1500</v>
      </c>
      <c r="E106" s="642" t="s">
        <v>1501</v>
      </c>
      <c r="F106" s="642" t="s">
        <v>1283</v>
      </c>
      <c r="G106" s="702">
        <v>1045000</v>
      </c>
      <c r="H106" s="702">
        <v>55000</v>
      </c>
      <c r="I106" s="677">
        <v>1100000</v>
      </c>
      <c r="J106" s="678"/>
      <c r="K106" s="678"/>
      <c r="L106" s="678"/>
      <c r="M106" s="678"/>
      <c r="N106" s="678"/>
      <c r="O106" s="678"/>
      <c r="P106" s="678"/>
      <c r="Q106" s="678"/>
      <c r="R106" s="678"/>
      <c r="S106" s="678"/>
      <c r="T106" s="678"/>
      <c r="U106" s="678"/>
      <c r="V106" s="678"/>
      <c r="W106" s="678"/>
      <c r="X106" s="678" t="s">
        <v>188</v>
      </c>
      <c r="Y106" s="678" t="s">
        <v>183</v>
      </c>
      <c r="Z106" s="703">
        <v>500000</v>
      </c>
      <c r="AA106" s="678" t="s">
        <v>88</v>
      </c>
      <c r="AB106" s="678" t="s">
        <v>182</v>
      </c>
      <c r="AC106" s="703">
        <v>600000</v>
      </c>
      <c r="AD106" s="678"/>
      <c r="AE106" s="678"/>
      <c r="AF106" s="703"/>
      <c r="AG106" s="675" t="s">
        <v>1156</v>
      </c>
      <c r="AH106" s="678"/>
      <c r="AI106" s="642" t="s">
        <v>1502</v>
      </c>
    </row>
    <row r="107" spans="1:35" s="685" customFormat="1" ht="135">
      <c r="A107" s="699">
        <v>26</v>
      </c>
      <c r="B107" s="642" t="s">
        <v>181</v>
      </c>
      <c r="C107" s="642" t="s">
        <v>1152</v>
      </c>
      <c r="D107" s="642" t="s">
        <v>1503</v>
      </c>
      <c r="E107" s="642" t="s">
        <v>1504</v>
      </c>
      <c r="F107" s="642" t="s">
        <v>1173</v>
      </c>
      <c r="G107" s="702">
        <v>518231</v>
      </c>
      <c r="H107" s="702">
        <v>27275</v>
      </c>
      <c r="I107" s="677">
        <v>545506</v>
      </c>
      <c r="J107" s="678"/>
      <c r="K107" s="678"/>
      <c r="L107" s="678"/>
      <c r="M107" s="678"/>
      <c r="N107" s="678"/>
      <c r="O107" s="678"/>
      <c r="P107" s="678"/>
      <c r="Q107" s="678"/>
      <c r="R107" s="678"/>
      <c r="S107" s="678"/>
      <c r="T107" s="678"/>
      <c r="U107" s="678"/>
      <c r="V107" s="678"/>
      <c r="W107" s="678"/>
      <c r="X107" s="678"/>
      <c r="Y107" s="678"/>
      <c r="Z107" s="703"/>
      <c r="AA107" s="678" t="s">
        <v>188</v>
      </c>
      <c r="AB107" s="678" t="s">
        <v>183</v>
      </c>
      <c r="AC107" s="703">
        <v>300000</v>
      </c>
      <c r="AD107" s="678" t="s">
        <v>188</v>
      </c>
      <c r="AE107" s="678" t="s">
        <v>183</v>
      </c>
      <c r="AF107" s="703">
        <v>245506</v>
      </c>
      <c r="AG107" s="675" t="s">
        <v>1156</v>
      </c>
      <c r="AH107" s="678"/>
      <c r="AI107" s="642" t="s">
        <v>1505</v>
      </c>
    </row>
    <row r="108" spans="1:35" s="685" customFormat="1" ht="105">
      <c r="A108" s="699">
        <v>27</v>
      </c>
      <c r="B108" s="642" t="s">
        <v>181</v>
      </c>
      <c r="C108" s="642" t="s">
        <v>1152</v>
      </c>
      <c r="D108" s="642" t="s">
        <v>1506</v>
      </c>
      <c r="E108" s="642" t="s">
        <v>1507</v>
      </c>
      <c r="F108" s="642" t="s">
        <v>1508</v>
      </c>
      <c r="G108" s="702">
        <v>331426</v>
      </c>
      <c r="H108" s="702">
        <v>17443</v>
      </c>
      <c r="I108" s="677">
        <v>348869</v>
      </c>
      <c r="J108" s="678"/>
      <c r="K108" s="678"/>
      <c r="L108" s="678"/>
      <c r="M108" s="678"/>
      <c r="N108" s="678"/>
      <c r="O108" s="678"/>
      <c r="P108" s="678"/>
      <c r="Q108" s="678"/>
      <c r="R108" s="678"/>
      <c r="S108" s="678"/>
      <c r="T108" s="678"/>
      <c r="U108" s="678"/>
      <c r="V108" s="678"/>
      <c r="W108" s="678"/>
      <c r="X108" s="678" t="s">
        <v>187</v>
      </c>
      <c r="Y108" s="678" t="s">
        <v>185</v>
      </c>
      <c r="Z108" s="703">
        <v>348869</v>
      </c>
      <c r="AA108" s="678"/>
      <c r="AB108" s="678"/>
      <c r="AC108" s="703"/>
      <c r="AD108" s="678"/>
      <c r="AE108" s="678"/>
      <c r="AF108" s="703"/>
      <c r="AG108" s="675" t="s">
        <v>1156</v>
      </c>
      <c r="AH108" s="678"/>
      <c r="AI108" s="642" t="s">
        <v>1509</v>
      </c>
    </row>
    <row r="109" spans="1:35" s="685" customFormat="1" ht="105">
      <c r="A109" s="699">
        <v>28</v>
      </c>
      <c r="B109" s="642" t="s">
        <v>181</v>
      </c>
      <c r="C109" s="642" t="s">
        <v>1152</v>
      </c>
      <c r="D109" s="642" t="s">
        <v>1510</v>
      </c>
      <c r="E109" s="642" t="s">
        <v>1511</v>
      </c>
      <c r="F109" s="642" t="s">
        <v>1292</v>
      </c>
      <c r="G109" s="702">
        <v>1132579</v>
      </c>
      <c r="H109" s="702">
        <v>59609</v>
      </c>
      <c r="I109" s="677">
        <v>1192188</v>
      </c>
      <c r="J109" s="678"/>
      <c r="K109" s="678"/>
      <c r="L109" s="678"/>
      <c r="M109" s="678"/>
      <c r="N109" s="678"/>
      <c r="O109" s="678"/>
      <c r="P109" s="678"/>
      <c r="Q109" s="678"/>
      <c r="R109" s="678"/>
      <c r="S109" s="678"/>
      <c r="T109" s="678"/>
      <c r="U109" s="678"/>
      <c r="V109" s="678"/>
      <c r="W109" s="678"/>
      <c r="X109" s="678" t="s">
        <v>188</v>
      </c>
      <c r="Y109" s="678" t="s">
        <v>183</v>
      </c>
      <c r="Z109" s="703">
        <v>500000</v>
      </c>
      <c r="AA109" s="678" t="s">
        <v>88</v>
      </c>
      <c r="AB109" s="678" t="s">
        <v>182</v>
      </c>
      <c r="AC109" s="703">
        <v>692188</v>
      </c>
      <c r="AD109" s="678"/>
      <c r="AE109" s="678"/>
      <c r="AF109" s="703"/>
      <c r="AG109" s="675" t="s">
        <v>1156</v>
      </c>
      <c r="AH109" s="678"/>
      <c r="AI109" s="642" t="s">
        <v>1512</v>
      </c>
    </row>
    <row r="110" spans="1:35" s="685" customFormat="1" ht="135">
      <c r="A110" s="699">
        <v>29</v>
      </c>
      <c r="B110" s="642" t="s">
        <v>181</v>
      </c>
      <c r="C110" s="642" t="s">
        <v>1152</v>
      </c>
      <c r="D110" s="642" t="s">
        <v>1513</v>
      </c>
      <c r="E110" s="642" t="s">
        <v>1514</v>
      </c>
      <c r="F110" s="642" t="s">
        <v>1515</v>
      </c>
      <c r="G110" s="702">
        <v>1088711</v>
      </c>
      <c r="H110" s="702">
        <v>57301</v>
      </c>
      <c r="I110" s="677">
        <v>1146012</v>
      </c>
      <c r="J110" s="678"/>
      <c r="K110" s="678"/>
      <c r="L110" s="678"/>
      <c r="M110" s="678"/>
      <c r="N110" s="678"/>
      <c r="O110" s="678"/>
      <c r="P110" s="678"/>
      <c r="Q110" s="678"/>
      <c r="R110" s="678"/>
      <c r="S110" s="678"/>
      <c r="T110" s="678"/>
      <c r="U110" s="678"/>
      <c r="V110" s="678"/>
      <c r="W110" s="678"/>
      <c r="X110" s="678" t="s">
        <v>88</v>
      </c>
      <c r="Y110" s="678" t="s">
        <v>182</v>
      </c>
      <c r="Z110" s="703">
        <v>300000</v>
      </c>
      <c r="AA110" s="678" t="s">
        <v>188</v>
      </c>
      <c r="AB110" s="678" t="s">
        <v>183</v>
      </c>
      <c r="AC110" s="703">
        <v>400000</v>
      </c>
      <c r="AD110" s="678" t="s">
        <v>188</v>
      </c>
      <c r="AE110" s="678" t="s">
        <v>174</v>
      </c>
      <c r="AF110" s="703">
        <v>446012</v>
      </c>
      <c r="AG110" s="675" t="s">
        <v>1156</v>
      </c>
      <c r="AH110" s="678"/>
      <c r="AI110" s="642" t="s">
        <v>1516</v>
      </c>
    </row>
    <row r="111" spans="1:35" s="685" customFormat="1" ht="150">
      <c r="A111" s="699">
        <v>30</v>
      </c>
      <c r="B111" s="642" t="s">
        <v>181</v>
      </c>
      <c r="C111" s="642" t="s">
        <v>1152</v>
      </c>
      <c r="D111" s="642" t="s">
        <v>1517</v>
      </c>
      <c r="E111" s="642" t="s">
        <v>1518</v>
      </c>
      <c r="F111" s="642" t="s">
        <v>1519</v>
      </c>
      <c r="G111" s="702">
        <v>1330731</v>
      </c>
      <c r="H111" s="702">
        <v>70039</v>
      </c>
      <c r="I111" s="677">
        <v>1400770</v>
      </c>
      <c r="J111" s="678"/>
      <c r="K111" s="678"/>
      <c r="L111" s="678"/>
      <c r="M111" s="678"/>
      <c r="N111" s="678"/>
      <c r="O111" s="678"/>
      <c r="P111" s="678"/>
      <c r="Q111" s="678"/>
      <c r="R111" s="678"/>
      <c r="S111" s="678"/>
      <c r="T111" s="678"/>
      <c r="U111" s="678"/>
      <c r="V111" s="678"/>
      <c r="W111" s="678"/>
      <c r="X111" s="678" t="s">
        <v>188</v>
      </c>
      <c r="Y111" s="678" t="s">
        <v>183</v>
      </c>
      <c r="Z111" s="703">
        <v>500000</v>
      </c>
      <c r="AA111" s="678" t="s">
        <v>188</v>
      </c>
      <c r="AB111" s="678" t="s">
        <v>183</v>
      </c>
      <c r="AC111" s="703">
        <v>500000</v>
      </c>
      <c r="AD111" s="678" t="s">
        <v>188</v>
      </c>
      <c r="AE111" s="678" t="s">
        <v>183</v>
      </c>
      <c r="AF111" s="703">
        <v>400770</v>
      </c>
      <c r="AG111" s="675" t="s">
        <v>1156</v>
      </c>
      <c r="AH111" s="678"/>
      <c r="AI111" s="642" t="s">
        <v>1520</v>
      </c>
    </row>
    <row r="112" spans="1:35" s="685" customFormat="1" ht="105">
      <c r="A112" s="699">
        <v>31</v>
      </c>
      <c r="B112" s="642" t="s">
        <v>181</v>
      </c>
      <c r="C112" s="642" t="s">
        <v>1152</v>
      </c>
      <c r="D112" s="642" t="s">
        <v>1521</v>
      </c>
      <c r="E112" s="642" t="s">
        <v>1522</v>
      </c>
      <c r="F112" s="642" t="s">
        <v>1424</v>
      </c>
      <c r="G112" s="702">
        <v>138870</v>
      </c>
      <c r="H112" s="702">
        <v>7309</v>
      </c>
      <c r="I112" s="677">
        <v>146179</v>
      </c>
      <c r="J112" s="678"/>
      <c r="K112" s="678"/>
      <c r="L112" s="678"/>
      <c r="M112" s="678"/>
      <c r="N112" s="678"/>
      <c r="O112" s="678"/>
      <c r="P112" s="678"/>
      <c r="Q112" s="678"/>
      <c r="R112" s="678"/>
      <c r="S112" s="678"/>
      <c r="T112" s="678"/>
      <c r="U112" s="678"/>
      <c r="V112" s="678"/>
      <c r="W112" s="678"/>
      <c r="X112" s="678"/>
      <c r="Y112" s="678"/>
      <c r="Z112" s="703"/>
      <c r="AA112" s="678" t="s">
        <v>88</v>
      </c>
      <c r="AB112" s="678" t="s">
        <v>187</v>
      </c>
      <c r="AC112" s="703">
        <v>146179</v>
      </c>
      <c r="AD112" s="678"/>
      <c r="AE112" s="678"/>
      <c r="AF112" s="703"/>
      <c r="AG112" s="675" t="s">
        <v>1156</v>
      </c>
      <c r="AH112" s="678"/>
      <c r="AI112" s="642" t="s">
        <v>1523</v>
      </c>
    </row>
    <row r="113" spans="1:35" s="685" customFormat="1" ht="120">
      <c r="A113" s="699">
        <v>32</v>
      </c>
      <c r="B113" s="642" t="s">
        <v>181</v>
      </c>
      <c r="C113" s="642" t="s">
        <v>1152</v>
      </c>
      <c r="D113" s="642" t="s">
        <v>1524</v>
      </c>
      <c r="E113" s="642" t="s">
        <v>1525</v>
      </c>
      <c r="F113" s="642" t="s">
        <v>1526</v>
      </c>
      <c r="G113" s="702">
        <v>95475</v>
      </c>
      <c r="H113" s="702">
        <v>5025</v>
      </c>
      <c r="I113" s="677">
        <v>100500</v>
      </c>
      <c r="J113" s="678"/>
      <c r="K113" s="678"/>
      <c r="L113" s="678"/>
      <c r="M113" s="678"/>
      <c r="N113" s="678"/>
      <c r="O113" s="678"/>
      <c r="P113" s="678"/>
      <c r="Q113" s="678"/>
      <c r="R113" s="678"/>
      <c r="S113" s="678"/>
      <c r="T113" s="678"/>
      <c r="U113" s="678"/>
      <c r="V113" s="678"/>
      <c r="W113" s="678"/>
      <c r="X113" s="678"/>
      <c r="Y113" s="678"/>
      <c r="Z113" s="703"/>
      <c r="AA113" s="678"/>
      <c r="AB113" s="678"/>
      <c r="AC113" s="703"/>
      <c r="AD113" s="678" t="s">
        <v>88</v>
      </c>
      <c r="AE113" s="678" t="s">
        <v>187</v>
      </c>
      <c r="AF113" s="703">
        <v>100500</v>
      </c>
      <c r="AG113" s="675" t="s">
        <v>1156</v>
      </c>
      <c r="AH113" s="678"/>
      <c r="AI113" s="642" t="s">
        <v>1527</v>
      </c>
    </row>
    <row r="114" spans="1:35" s="685" customFormat="1" ht="120">
      <c r="A114" s="699">
        <v>33</v>
      </c>
      <c r="B114" s="642" t="s">
        <v>181</v>
      </c>
      <c r="C114" s="642" t="s">
        <v>1152</v>
      </c>
      <c r="D114" s="642" t="s">
        <v>1528</v>
      </c>
      <c r="E114" s="642" t="s">
        <v>1529</v>
      </c>
      <c r="F114" s="642" t="s">
        <v>1370</v>
      </c>
      <c r="G114" s="702">
        <v>232323</v>
      </c>
      <c r="H114" s="702">
        <v>12227</v>
      </c>
      <c r="I114" s="677">
        <v>244550</v>
      </c>
      <c r="J114" s="678"/>
      <c r="K114" s="678"/>
      <c r="L114" s="678"/>
      <c r="M114" s="678"/>
      <c r="N114" s="678"/>
      <c r="O114" s="678"/>
      <c r="P114" s="678"/>
      <c r="Q114" s="678"/>
      <c r="R114" s="678"/>
      <c r="S114" s="678"/>
      <c r="T114" s="678"/>
      <c r="U114" s="678"/>
      <c r="V114" s="678"/>
      <c r="W114" s="678"/>
      <c r="X114" s="678"/>
      <c r="Y114" s="678"/>
      <c r="Z114" s="703"/>
      <c r="AA114" s="678" t="s">
        <v>88</v>
      </c>
      <c r="AB114" s="678" t="s">
        <v>187</v>
      </c>
      <c r="AC114" s="703">
        <v>244550</v>
      </c>
      <c r="AD114" s="678"/>
      <c r="AE114" s="678"/>
      <c r="AF114" s="703"/>
      <c r="AG114" s="675" t="s">
        <v>1156</v>
      </c>
      <c r="AH114" s="678"/>
      <c r="AI114" s="642" t="s">
        <v>1530</v>
      </c>
    </row>
    <row r="115" spans="1:35" s="685" customFormat="1" ht="135">
      <c r="A115" s="699">
        <v>34</v>
      </c>
      <c r="B115" s="642" t="s">
        <v>181</v>
      </c>
      <c r="C115" s="642" t="s">
        <v>1152</v>
      </c>
      <c r="D115" s="642" t="s">
        <v>1531</v>
      </c>
      <c r="E115" s="642" t="s">
        <v>1532</v>
      </c>
      <c r="F115" s="642" t="s">
        <v>1177</v>
      </c>
      <c r="G115" s="702">
        <v>365987</v>
      </c>
      <c r="H115" s="702">
        <v>19263</v>
      </c>
      <c r="I115" s="677">
        <v>385250</v>
      </c>
      <c r="J115" s="678"/>
      <c r="K115" s="678"/>
      <c r="L115" s="678"/>
      <c r="M115" s="678"/>
      <c r="N115" s="678"/>
      <c r="O115" s="678"/>
      <c r="P115" s="678"/>
      <c r="Q115" s="678"/>
      <c r="R115" s="678"/>
      <c r="S115" s="678"/>
      <c r="T115" s="678"/>
      <c r="U115" s="678"/>
      <c r="V115" s="678"/>
      <c r="W115" s="678"/>
      <c r="X115" s="678"/>
      <c r="Y115" s="678"/>
      <c r="Z115" s="703"/>
      <c r="AA115" s="678"/>
      <c r="AB115" s="678"/>
      <c r="AC115" s="703"/>
      <c r="AD115" s="678" t="s">
        <v>88</v>
      </c>
      <c r="AE115" s="678" t="s">
        <v>187</v>
      </c>
      <c r="AF115" s="703">
        <v>385250</v>
      </c>
      <c r="AG115" s="675" t="s">
        <v>1156</v>
      </c>
      <c r="AH115" s="678"/>
      <c r="AI115" s="642" t="s">
        <v>1533</v>
      </c>
    </row>
    <row r="116" spans="1:35" s="685" customFormat="1" ht="120">
      <c r="A116" s="699">
        <v>35</v>
      </c>
      <c r="B116" s="642" t="s">
        <v>181</v>
      </c>
      <c r="C116" s="642" t="s">
        <v>1152</v>
      </c>
      <c r="D116" s="642" t="s">
        <v>1534</v>
      </c>
      <c r="E116" s="642" t="s">
        <v>1535</v>
      </c>
      <c r="F116" s="642" t="s">
        <v>1229</v>
      </c>
      <c r="G116" s="702">
        <v>950000</v>
      </c>
      <c r="H116" s="702">
        <v>50000</v>
      </c>
      <c r="I116" s="677">
        <v>1000000</v>
      </c>
      <c r="J116" s="678"/>
      <c r="K116" s="678"/>
      <c r="L116" s="678"/>
      <c r="M116" s="678"/>
      <c r="N116" s="678"/>
      <c r="O116" s="678"/>
      <c r="P116" s="678"/>
      <c r="Q116" s="678"/>
      <c r="R116" s="678"/>
      <c r="S116" s="678"/>
      <c r="T116" s="678"/>
      <c r="U116" s="678"/>
      <c r="V116" s="678"/>
      <c r="W116" s="678"/>
      <c r="X116" s="678" t="s">
        <v>188</v>
      </c>
      <c r="Y116" s="678" t="s">
        <v>183</v>
      </c>
      <c r="Z116" s="703">
        <v>400000</v>
      </c>
      <c r="AA116" s="678" t="s">
        <v>188</v>
      </c>
      <c r="AB116" s="678" t="s">
        <v>174</v>
      </c>
      <c r="AC116" s="703">
        <v>600000</v>
      </c>
      <c r="AD116" s="678"/>
      <c r="AE116" s="678"/>
      <c r="AF116" s="703"/>
      <c r="AG116" s="675" t="s">
        <v>1156</v>
      </c>
      <c r="AH116" s="678"/>
      <c r="AI116" s="642" t="s">
        <v>1536</v>
      </c>
    </row>
    <row r="117" spans="1:35" s="685" customFormat="1" ht="150">
      <c r="A117" s="699">
        <v>36</v>
      </c>
      <c r="B117" s="642" t="s">
        <v>1225</v>
      </c>
      <c r="C117" s="642" t="s">
        <v>1226</v>
      </c>
      <c r="D117" s="642" t="s">
        <v>1537</v>
      </c>
      <c r="E117" s="642" t="s">
        <v>1538</v>
      </c>
      <c r="F117" s="642" t="s">
        <v>1229</v>
      </c>
      <c r="G117" s="702">
        <v>78850</v>
      </c>
      <c r="H117" s="702">
        <v>4150</v>
      </c>
      <c r="I117" s="677">
        <v>83000</v>
      </c>
      <c r="J117" s="678"/>
      <c r="K117" s="678"/>
      <c r="L117" s="678"/>
      <c r="M117" s="678"/>
      <c r="N117" s="678"/>
      <c r="O117" s="678"/>
      <c r="P117" s="678"/>
      <c r="Q117" s="678"/>
      <c r="R117" s="678"/>
      <c r="S117" s="678"/>
      <c r="T117" s="678"/>
      <c r="U117" s="678"/>
      <c r="V117" s="678"/>
      <c r="W117" s="678"/>
      <c r="X117" s="678" t="s">
        <v>188</v>
      </c>
      <c r="Y117" s="678" t="s">
        <v>183</v>
      </c>
      <c r="Z117" s="703">
        <v>83000</v>
      </c>
      <c r="AA117" s="678"/>
      <c r="AB117" s="678"/>
      <c r="AC117" s="703"/>
      <c r="AD117" s="678"/>
      <c r="AE117" s="678"/>
      <c r="AF117" s="703"/>
      <c r="AG117" s="675" t="s">
        <v>1156</v>
      </c>
      <c r="AH117" s="678"/>
      <c r="AI117" s="642" t="s">
        <v>1539</v>
      </c>
    </row>
    <row r="118" spans="1:35" s="685" customFormat="1" ht="135">
      <c r="A118" s="699">
        <v>37</v>
      </c>
      <c r="B118" s="642" t="s">
        <v>181</v>
      </c>
      <c r="C118" s="642" t="s">
        <v>1152</v>
      </c>
      <c r="D118" s="642" t="s">
        <v>1540</v>
      </c>
      <c r="E118" s="642" t="s">
        <v>1541</v>
      </c>
      <c r="F118" s="642" t="s">
        <v>1181</v>
      </c>
      <c r="G118" s="702">
        <v>1710000</v>
      </c>
      <c r="H118" s="702">
        <v>90000</v>
      </c>
      <c r="I118" s="677">
        <v>1800000</v>
      </c>
      <c r="J118" s="678"/>
      <c r="K118" s="678"/>
      <c r="L118" s="678"/>
      <c r="M118" s="678"/>
      <c r="N118" s="678"/>
      <c r="O118" s="678"/>
      <c r="P118" s="678"/>
      <c r="Q118" s="678"/>
      <c r="R118" s="678"/>
      <c r="S118" s="678"/>
      <c r="T118" s="678"/>
      <c r="U118" s="678"/>
      <c r="V118" s="678"/>
      <c r="W118" s="678"/>
      <c r="X118" s="678" t="s">
        <v>88</v>
      </c>
      <c r="Y118" s="678" t="s">
        <v>182</v>
      </c>
      <c r="Z118" s="703">
        <v>500000</v>
      </c>
      <c r="AA118" s="678" t="s">
        <v>188</v>
      </c>
      <c r="AB118" s="678" t="s">
        <v>174</v>
      </c>
      <c r="AC118" s="703">
        <v>650000</v>
      </c>
      <c r="AD118" s="678" t="s">
        <v>188</v>
      </c>
      <c r="AE118" s="678" t="s">
        <v>174</v>
      </c>
      <c r="AF118" s="703">
        <v>650000</v>
      </c>
      <c r="AG118" s="675" t="s">
        <v>1156</v>
      </c>
      <c r="AH118" s="678"/>
      <c r="AI118" s="642" t="s">
        <v>1542</v>
      </c>
    </row>
    <row r="119" spans="1:35" s="685" customFormat="1" ht="135">
      <c r="A119" s="699">
        <v>38</v>
      </c>
      <c r="B119" s="642" t="s">
        <v>181</v>
      </c>
      <c r="C119" s="642" t="s">
        <v>1152</v>
      </c>
      <c r="D119" s="642" t="s">
        <v>1543</v>
      </c>
      <c r="E119" s="642" t="s">
        <v>1544</v>
      </c>
      <c r="F119" s="642" t="s">
        <v>1545</v>
      </c>
      <c r="G119" s="702">
        <v>2320185</v>
      </c>
      <c r="H119" s="702">
        <v>122115</v>
      </c>
      <c r="I119" s="677">
        <v>2442300</v>
      </c>
      <c r="J119" s="678"/>
      <c r="K119" s="678"/>
      <c r="L119" s="678"/>
      <c r="M119" s="678"/>
      <c r="N119" s="678"/>
      <c r="O119" s="678"/>
      <c r="P119" s="678"/>
      <c r="Q119" s="678"/>
      <c r="R119" s="678"/>
      <c r="S119" s="678"/>
      <c r="T119" s="678"/>
      <c r="U119" s="678"/>
      <c r="V119" s="678"/>
      <c r="W119" s="678"/>
      <c r="X119" s="678" t="s">
        <v>88</v>
      </c>
      <c r="Y119" s="678" t="s">
        <v>182</v>
      </c>
      <c r="Z119" s="703">
        <v>500000</v>
      </c>
      <c r="AA119" s="678" t="s">
        <v>188</v>
      </c>
      <c r="AB119" s="678" t="s">
        <v>183</v>
      </c>
      <c r="AC119" s="703">
        <v>1000000</v>
      </c>
      <c r="AD119" s="678" t="s">
        <v>188</v>
      </c>
      <c r="AE119" s="678" t="s">
        <v>50</v>
      </c>
      <c r="AF119" s="703">
        <v>942300</v>
      </c>
      <c r="AG119" s="675" t="s">
        <v>1156</v>
      </c>
      <c r="AH119" s="678"/>
      <c r="AI119" s="642" t="s">
        <v>1546</v>
      </c>
    </row>
    <row r="120" spans="1:35" s="685" customFormat="1" ht="105">
      <c r="A120" s="699">
        <v>39</v>
      </c>
      <c r="B120" s="642" t="s">
        <v>181</v>
      </c>
      <c r="C120" s="642" t="s">
        <v>1152</v>
      </c>
      <c r="D120" s="642" t="s">
        <v>1547</v>
      </c>
      <c r="E120" s="642" t="s">
        <v>1548</v>
      </c>
      <c r="F120" s="642" t="s">
        <v>1545</v>
      </c>
      <c r="G120" s="702">
        <v>657575</v>
      </c>
      <c r="H120" s="702">
        <v>34609</v>
      </c>
      <c r="I120" s="677">
        <v>692184</v>
      </c>
      <c r="J120" s="678"/>
      <c r="K120" s="678"/>
      <c r="L120" s="678"/>
      <c r="M120" s="678"/>
      <c r="N120" s="678"/>
      <c r="O120" s="678"/>
      <c r="P120" s="678"/>
      <c r="Q120" s="678"/>
      <c r="R120" s="678"/>
      <c r="S120" s="678"/>
      <c r="T120" s="678"/>
      <c r="U120" s="678"/>
      <c r="V120" s="678"/>
      <c r="W120" s="678"/>
      <c r="X120" s="678"/>
      <c r="Y120" s="678"/>
      <c r="Z120" s="703"/>
      <c r="AA120" s="678" t="s">
        <v>88</v>
      </c>
      <c r="AB120" s="678" t="s">
        <v>182</v>
      </c>
      <c r="AC120" s="703">
        <v>400000</v>
      </c>
      <c r="AD120" s="678" t="s">
        <v>188</v>
      </c>
      <c r="AE120" s="678" t="s">
        <v>97</v>
      </c>
      <c r="AF120" s="703">
        <v>292184</v>
      </c>
      <c r="AG120" s="675" t="s">
        <v>1156</v>
      </c>
      <c r="AH120" s="678"/>
      <c r="AI120" s="642" t="s">
        <v>1549</v>
      </c>
    </row>
    <row r="121" spans="1:35" s="685" customFormat="1" ht="120">
      <c r="A121" s="699">
        <v>40</v>
      </c>
      <c r="B121" s="642" t="s">
        <v>181</v>
      </c>
      <c r="C121" s="642" t="s">
        <v>1152</v>
      </c>
      <c r="D121" s="642" t="s">
        <v>1550</v>
      </c>
      <c r="E121" s="642" t="s">
        <v>1551</v>
      </c>
      <c r="F121" s="642" t="s">
        <v>1473</v>
      </c>
      <c r="G121" s="702">
        <v>260332</v>
      </c>
      <c r="H121" s="702">
        <v>13702</v>
      </c>
      <c r="I121" s="677">
        <v>274034</v>
      </c>
      <c r="J121" s="678"/>
      <c r="K121" s="678"/>
      <c r="L121" s="678"/>
      <c r="M121" s="678"/>
      <c r="N121" s="678"/>
      <c r="O121" s="678"/>
      <c r="P121" s="678"/>
      <c r="Q121" s="678"/>
      <c r="R121" s="678"/>
      <c r="S121" s="678"/>
      <c r="T121" s="678"/>
      <c r="U121" s="678"/>
      <c r="V121" s="678"/>
      <c r="W121" s="678"/>
      <c r="X121" s="678" t="s">
        <v>188</v>
      </c>
      <c r="Y121" s="678" t="s">
        <v>183</v>
      </c>
      <c r="Z121" s="703">
        <v>274034</v>
      </c>
      <c r="AA121" s="678"/>
      <c r="AB121" s="678"/>
      <c r="AC121" s="703"/>
      <c r="AD121" s="678"/>
      <c r="AE121" s="678"/>
      <c r="AF121" s="703"/>
      <c r="AG121" s="675" t="s">
        <v>1156</v>
      </c>
      <c r="AH121" s="678"/>
      <c r="AI121" s="642" t="s">
        <v>1552</v>
      </c>
    </row>
    <row r="122" spans="1:35" s="685" customFormat="1" ht="150">
      <c r="A122" s="699">
        <v>41</v>
      </c>
      <c r="B122" s="642" t="s">
        <v>181</v>
      </c>
      <c r="C122" s="642" t="s">
        <v>1152</v>
      </c>
      <c r="D122" s="642" t="s">
        <v>1553</v>
      </c>
      <c r="E122" s="642" t="s">
        <v>1554</v>
      </c>
      <c r="F122" s="642" t="s">
        <v>1381</v>
      </c>
      <c r="G122" s="702">
        <v>820684</v>
      </c>
      <c r="H122" s="702">
        <v>43194</v>
      </c>
      <c r="I122" s="677">
        <v>863878</v>
      </c>
      <c r="J122" s="678"/>
      <c r="K122" s="678"/>
      <c r="L122" s="678"/>
      <c r="M122" s="678"/>
      <c r="N122" s="678"/>
      <c r="O122" s="678"/>
      <c r="P122" s="678"/>
      <c r="Q122" s="678"/>
      <c r="R122" s="678"/>
      <c r="S122" s="678"/>
      <c r="T122" s="678"/>
      <c r="U122" s="678"/>
      <c r="V122" s="678"/>
      <c r="W122" s="678"/>
      <c r="X122" s="678"/>
      <c r="Y122" s="678"/>
      <c r="Z122" s="703"/>
      <c r="AA122" s="678" t="s">
        <v>188</v>
      </c>
      <c r="AB122" s="678" t="s">
        <v>183</v>
      </c>
      <c r="AC122" s="703">
        <v>400000</v>
      </c>
      <c r="AD122" s="678" t="s">
        <v>188</v>
      </c>
      <c r="AE122" s="678" t="s">
        <v>183</v>
      </c>
      <c r="AF122" s="703">
        <v>463878</v>
      </c>
      <c r="AG122" s="675" t="s">
        <v>1156</v>
      </c>
      <c r="AH122" s="678"/>
      <c r="AI122" s="642" t="s">
        <v>1555</v>
      </c>
    </row>
    <row r="123" spans="1:35" s="685" customFormat="1" ht="120">
      <c r="A123" s="699">
        <v>42</v>
      </c>
      <c r="B123" s="642" t="s">
        <v>181</v>
      </c>
      <c r="C123" s="642" t="s">
        <v>1152</v>
      </c>
      <c r="D123" s="642" t="s">
        <v>1556</v>
      </c>
      <c r="E123" s="642" t="s">
        <v>1557</v>
      </c>
      <c r="F123" s="642" t="s">
        <v>1558</v>
      </c>
      <c r="G123" s="702">
        <f t="shared" ref="G123:G131" si="7">I123*95%</f>
        <v>880377.35</v>
      </c>
      <c r="H123" s="702">
        <f t="shared" ref="H123:H131" si="8">I123-G123</f>
        <v>46335.650000000023</v>
      </c>
      <c r="I123" s="677">
        <v>926713</v>
      </c>
      <c r="J123" s="678"/>
      <c r="K123" s="678"/>
      <c r="L123" s="678"/>
      <c r="M123" s="678"/>
      <c r="N123" s="678"/>
      <c r="O123" s="678"/>
      <c r="P123" s="678"/>
      <c r="Q123" s="678"/>
      <c r="R123" s="678"/>
      <c r="S123" s="678"/>
      <c r="T123" s="678"/>
      <c r="U123" s="678"/>
      <c r="V123" s="678"/>
      <c r="W123" s="678"/>
      <c r="X123" s="678"/>
      <c r="Y123" s="678"/>
      <c r="Z123" s="703"/>
      <c r="AA123" s="678" t="s">
        <v>88</v>
      </c>
      <c r="AB123" s="678" t="s">
        <v>182</v>
      </c>
      <c r="AC123" s="703">
        <v>400000</v>
      </c>
      <c r="AD123" s="678" t="s">
        <v>188</v>
      </c>
      <c r="AE123" s="678" t="s">
        <v>183</v>
      </c>
      <c r="AF123" s="703">
        <v>526713</v>
      </c>
      <c r="AG123" s="675" t="s">
        <v>1156</v>
      </c>
      <c r="AH123" s="678"/>
      <c r="AI123" s="642" t="s">
        <v>1559</v>
      </c>
    </row>
    <row r="124" spans="1:35" s="685" customFormat="1" ht="120">
      <c r="A124" s="699">
        <v>43</v>
      </c>
      <c r="B124" s="642" t="s">
        <v>181</v>
      </c>
      <c r="C124" s="642" t="s">
        <v>1152</v>
      </c>
      <c r="D124" s="642" t="s">
        <v>1560</v>
      </c>
      <c r="E124" s="642" t="s">
        <v>1561</v>
      </c>
      <c r="F124" s="642" t="s">
        <v>1167</v>
      </c>
      <c r="G124" s="702">
        <f t="shared" si="7"/>
        <v>844242.2</v>
      </c>
      <c r="H124" s="702">
        <f t="shared" si="8"/>
        <v>44433.800000000047</v>
      </c>
      <c r="I124" s="677">
        <v>888676</v>
      </c>
      <c r="J124" s="678"/>
      <c r="K124" s="678"/>
      <c r="L124" s="678"/>
      <c r="M124" s="678"/>
      <c r="N124" s="678"/>
      <c r="O124" s="678"/>
      <c r="P124" s="678"/>
      <c r="Q124" s="678"/>
      <c r="R124" s="678"/>
      <c r="S124" s="678"/>
      <c r="T124" s="678"/>
      <c r="U124" s="678"/>
      <c r="V124" s="678"/>
      <c r="W124" s="678"/>
      <c r="X124" s="678"/>
      <c r="Y124" s="678"/>
      <c r="Z124" s="703"/>
      <c r="AA124" s="678" t="s">
        <v>88</v>
      </c>
      <c r="AB124" s="678" t="s">
        <v>182</v>
      </c>
      <c r="AC124" s="703">
        <v>400000</v>
      </c>
      <c r="AD124" s="678" t="s">
        <v>188</v>
      </c>
      <c r="AE124" s="678" t="s">
        <v>183</v>
      </c>
      <c r="AF124" s="703">
        <v>488676</v>
      </c>
      <c r="AG124" s="675" t="s">
        <v>1156</v>
      </c>
      <c r="AH124" s="678"/>
      <c r="AI124" s="642" t="s">
        <v>1562</v>
      </c>
    </row>
    <row r="125" spans="1:35" s="685" customFormat="1" ht="75">
      <c r="A125" s="699">
        <v>44</v>
      </c>
      <c r="B125" s="642" t="s">
        <v>181</v>
      </c>
      <c r="C125" s="642" t="s">
        <v>1187</v>
      </c>
      <c r="D125" s="642" t="s">
        <v>1563</v>
      </c>
      <c r="E125" s="642" t="s">
        <v>1564</v>
      </c>
      <c r="F125" s="642" t="s">
        <v>1441</v>
      </c>
      <c r="G125" s="702">
        <f t="shared" si="7"/>
        <v>575342.79999999993</v>
      </c>
      <c r="H125" s="702">
        <f t="shared" si="8"/>
        <v>30281.20000000007</v>
      </c>
      <c r="I125" s="677">
        <v>605624</v>
      </c>
      <c r="J125" s="678"/>
      <c r="K125" s="678"/>
      <c r="L125" s="678"/>
      <c r="M125" s="678"/>
      <c r="N125" s="678"/>
      <c r="O125" s="678"/>
      <c r="P125" s="678"/>
      <c r="Q125" s="678"/>
      <c r="R125" s="678"/>
      <c r="S125" s="678"/>
      <c r="T125" s="678"/>
      <c r="U125" s="678"/>
      <c r="V125" s="678"/>
      <c r="W125" s="678"/>
      <c r="X125" s="678" t="s">
        <v>88</v>
      </c>
      <c r="Y125" s="678" t="s">
        <v>182</v>
      </c>
      <c r="Z125" s="703">
        <v>605624</v>
      </c>
      <c r="AA125" s="678"/>
      <c r="AB125" s="678"/>
      <c r="AC125" s="703"/>
      <c r="AD125" s="678"/>
      <c r="AE125" s="678"/>
      <c r="AF125" s="703"/>
      <c r="AG125" s="675" t="s">
        <v>1156</v>
      </c>
      <c r="AH125" s="678"/>
      <c r="AI125" s="642" t="s">
        <v>1565</v>
      </c>
    </row>
    <row r="126" spans="1:35" s="685" customFormat="1" ht="105">
      <c r="A126" s="699">
        <v>45</v>
      </c>
      <c r="B126" s="642" t="s">
        <v>181</v>
      </c>
      <c r="C126" s="642" t="s">
        <v>1152</v>
      </c>
      <c r="D126" s="642" t="s">
        <v>1566</v>
      </c>
      <c r="E126" s="642" t="s">
        <v>1567</v>
      </c>
      <c r="F126" s="642" t="s">
        <v>1370</v>
      </c>
      <c r="G126" s="702">
        <f t="shared" si="7"/>
        <v>2772308.05</v>
      </c>
      <c r="H126" s="702">
        <f t="shared" si="8"/>
        <v>145910.95000000019</v>
      </c>
      <c r="I126" s="677">
        <v>2918219</v>
      </c>
      <c r="J126" s="678"/>
      <c r="K126" s="678"/>
      <c r="L126" s="678"/>
      <c r="M126" s="678"/>
      <c r="N126" s="678"/>
      <c r="O126" s="678"/>
      <c r="P126" s="678"/>
      <c r="Q126" s="678"/>
      <c r="R126" s="678"/>
      <c r="S126" s="678"/>
      <c r="T126" s="678"/>
      <c r="U126" s="678"/>
      <c r="V126" s="678"/>
      <c r="W126" s="678"/>
      <c r="X126" s="678" t="s">
        <v>88</v>
      </c>
      <c r="Y126" s="678" t="s">
        <v>182</v>
      </c>
      <c r="Z126" s="703">
        <v>500000</v>
      </c>
      <c r="AA126" s="678" t="s">
        <v>188</v>
      </c>
      <c r="AB126" s="678" t="s">
        <v>183</v>
      </c>
      <c r="AC126" s="703">
        <v>1000000</v>
      </c>
      <c r="AD126" s="678" t="s">
        <v>188</v>
      </c>
      <c r="AE126" s="678" t="s">
        <v>50</v>
      </c>
      <c r="AF126" s="703">
        <v>1418219</v>
      </c>
      <c r="AG126" s="675" t="s">
        <v>1156</v>
      </c>
      <c r="AH126" s="678"/>
      <c r="AI126" s="642" t="s">
        <v>1568</v>
      </c>
    </row>
    <row r="127" spans="1:35" s="685" customFormat="1" ht="105">
      <c r="A127" s="699">
        <v>46</v>
      </c>
      <c r="B127" s="642" t="s">
        <v>181</v>
      </c>
      <c r="C127" s="642" t="s">
        <v>1152</v>
      </c>
      <c r="D127" s="642" t="s">
        <v>1569</v>
      </c>
      <c r="E127" s="642" t="s">
        <v>1570</v>
      </c>
      <c r="F127" s="642" t="s">
        <v>1358</v>
      </c>
      <c r="G127" s="702">
        <f t="shared" si="7"/>
        <v>664826.15</v>
      </c>
      <c r="H127" s="702">
        <f t="shared" si="8"/>
        <v>34990.849999999977</v>
      </c>
      <c r="I127" s="677">
        <v>699817</v>
      </c>
      <c r="J127" s="678"/>
      <c r="K127" s="678"/>
      <c r="L127" s="678"/>
      <c r="M127" s="678"/>
      <c r="N127" s="678"/>
      <c r="O127" s="678"/>
      <c r="P127" s="678"/>
      <c r="Q127" s="678"/>
      <c r="R127" s="678"/>
      <c r="S127" s="678"/>
      <c r="T127" s="678"/>
      <c r="U127" s="678"/>
      <c r="V127" s="678"/>
      <c r="W127" s="678"/>
      <c r="X127" s="678"/>
      <c r="Y127" s="678"/>
      <c r="Z127" s="703"/>
      <c r="AA127" s="678" t="s">
        <v>88</v>
      </c>
      <c r="AB127" s="678" t="s">
        <v>187</v>
      </c>
      <c r="AC127" s="703">
        <v>400000</v>
      </c>
      <c r="AD127" s="678" t="s">
        <v>188</v>
      </c>
      <c r="AE127" s="678" t="s">
        <v>183</v>
      </c>
      <c r="AF127" s="703">
        <v>299817</v>
      </c>
      <c r="AG127" s="675" t="s">
        <v>1156</v>
      </c>
      <c r="AH127" s="678"/>
      <c r="AI127" s="642" t="s">
        <v>1571</v>
      </c>
    </row>
    <row r="128" spans="1:35" s="685" customFormat="1" ht="135">
      <c r="A128" s="699">
        <v>47</v>
      </c>
      <c r="B128" s="642" t="s">
        <v>181</v>
      </c>
      <c r="C128" s="642" t="s">
        <v>1152</v>
      </c>
      <c r="D128" s="642" t="s">
        <v>1572</v>
      </c>
      <c r="E128" s="642" t="s">
        <v>1573</v>
      </c>
      <c r="F128" s="642" t="s">
        <v>1574</v>
      </c>
      <c r="G128" s="702">
        <f t="shared" si="7"/>
        <v>4176241.8</v>
      </c>
      <c r="H128" s="702">
        <f t="shared" si="8"/>
        <v>219802.20000000019</v>
      </c>
      <c r="I128" s="677">
        <v>4396044</v>
      </c>
      <c r="J128" s="678"/>
      <c r="K128" s="678"/>
      <c r="L128" s="678"/>
      <c r="M128" s="678"/>
      <c r="N128" s="678"/>
      <c r="O128" s="678"/>
      <c r="P128" s="678"/>
      <c r="Q128" s="678"/>
      <c r="R128" s="678"/>
      <c r="S128" s="678"/>
      <c r="T128" s="678"/>
      <c r="U128" s="678"/>
      <c r="V128" s="678"/>
      <c r="W128" s="678"/>
      <c r="X128" s="678" t="s">
        <v>88</v>
      </c>
      <c r="Y128" s="678" t="s">
        <v>182</v>
      </c>
      <c r="Z128" s="703">
        <v>500000</v>
      </c>
      <c r="AA128" s="678" t="s">
        <v>188</v>
      </c>
      <c r="AB128" s="678" t="s">
        <v>174</v>
      </c>
      <c r="AC128" s="703">
        <v>1500000</v>
      </c>
      <c r="AD128" s="678" t="s">
        <v>188</v>
      </c>
      <c r="AE128" s="678" t="s">
        <v>1575</v>
      </c>
      <c r="AF128" s="703">
        <v>2396044</v>
      </c>
      <c r="AG128" s="675" t="s">
        <v>1156</v>
      </c>
      <c r="AH128" s="678"/>
      <c r="AI128" s="642" t="s">
        <v>1576</v>
      </c>
    </row>
    <row r="129" spans="1:35" s="685" customFormat="1" ht="105">
      <c r="A129" s="699">
        <v>48</v>
      </c>
      <c r="B129" s="642" t="s">
        <v>181</v>
      </c>
      <c r="C129" s="642" t="s">
        <v>1152</v>
      </c>
      <c r="D129" s="642" t="s">
        <v>1577</v>
      </c>
      <c r="E129" s="642" t="s">
        <v>1578</v>
      </c>
      <c r="F129" s="642" t="s">
        <v>1436</v>
      </c>
      <c r="G129" s="702">
        <f t="shared" si="7"/>
        <v>1741386.0999999999</v>
      </c>
      <c r="H129" s="702">
        <f t="shared" si="8"/>
        <v>91651.90000000014</v>
      </c>
      <c r="I129" s="677">
        <v>1833038</v>
      </c>
      <c r="J129" s="678"/>
      <c r="K129" s="678"/>
      <c r="L129" s="678"/>
      <c r="M129" s="678"/>
      <c r="N129" s="678"/>
      <c r="O129" s="678"/>
      <c r="P129" s="678"/>
      <c r="Q129" s="678"/>
      <c r="R129" s="678"/>
      <c r="S129" s="678"/>
      <c r="T129" s="678"/>
      <c r="U129" s="678"/>
      <c r="V129" s="678"/>
      <c r="W129" s="678"/>
      <c r="X129" s="678" t="s">
        <v>188</v>
      </c>
      <c r="Y129" s="678" t="s">
        <v>183</v>
      </c>
      <c r="Z129" s="703">
        <v>500000</v>
      </c>
      <c r="AA129" s="678" t="s">
        <v>188</v>
      </c>
      <c r="AB129" s="678" t="s">
        <v>174</v>
      </c>
      <c r="AC129" s="703">
        <v>800000</v>
      </c>
      <c r="AD129" s="678" t="s">
        <v>188</v>
      </c>
      <c r="AE129" s="678" t="s">
        <v>183</v>
      </c>
      <c r="AF129" s="703">
        <v>533038</v>
      </c>
      <c r="AG129" s="675" t="s">
        <v>1156</v>
      </c>
      <c r="AH129" s="678"/>
      <c r="AI129" s="642" t="s">
        <v>1579</v>
      </c>
    </row>
    <row r="130" spans="1:35" s="685" customFormat="1" ht="165">
      <c r="A130" s="699">
        <v>49</v>
      </c>
      <c r="B130" s="642" t="s">
        <v>1432</v>
      </c>
      <c r="C130" s="700" t="s">
        <v>1433</v>
      </c>
      <c r="D130" s="642" t="s">
        <v>1580</v>
      </c>
      <c r="E130" s="642" t="s">
        <v>1581</v>
      </c>
      <c r="F130" s="642" t="s">
        <v>1424</v>
      </c>
      <c r="G130" s="702">
        <f t="shared" si="7"/>
        <v>573233.79999999993</v>
      </c>
      <c r="H130" s="702">
        <f t="shared" si="8"/>
        <v>30170.20000000007</v>
      </c>
      <c r="I130" s="677">
        <v>603404</v>
      </c>
      <c r="J130" s="678"/>
      <c r="K130" s="678"/>
      <c r="L130" s="678"/>
      <c r="M130" s="678"/>
      <c r="N130" s="678"/>
      <c r="O130" s="678"/>
      <c r="P130" s="678"/>
      <c r="Q130" s="678"/>
      <c r="R130" s="678"/>
      <c r="S130" s="678"/>
      <c r="T130" s="678"/>
      <c r="U130" s="678"/>
      <c r="V130" s="678"/>
      <c r="W130" s="678"/>
      <c r="X130" s="678"/>
      <c r="Y130" s="678"/>
      <c r="Z130" s="703"/>
      <c r="AA130" s="678" t="s">
        <v>182</v>
      </c>
      <c r="AB130" s="678" t="s">
        <v>51</v>
      </c>
      <c r="AC130" s="703">
        <v>300000</v>
      </c>
      <c r="AD130" s="678" t="s">
        <v>188</v>
      </c>
      <c r="AE130" s="678" t="s">
        <v>183</v>
      </c>
      <c r="AF130" s="703">
        <v>303404</v>
      </c>
      <c r="AG130" s="675" t="s">
        <v>1156</v>
      </c>
      <c r="AH130" s="678"/>
      <c r="AI130" s="642" t="s">
        <v>1582</v>
      </c>
    </row>
    <row r="131" spans="1:35" s="685" customFormat="1" ht="105">
      <c r="A131" s="699">
        <v>50</v>
      </c>
      <c r="B131" s="642" t="s">
        <v>181</v>
      </c>
      <c r="C131" s="642" t="s">
        <v>1152</v>
      </c>
      <c r="D131" s="642" t="s">
        <v>1583</v>
      </c>
      <c r="E131" s="642" t="s">
        <v>1584</v>
      </c>
      <c r="F131" s="642" t="s">
        <v>1160</v>
      </c>
      <c r="G131" s="702">
        <f t="shared" si="7"/>
        <v>808980.1</v>
      </c>
      <c r="H131" s="702">
        <f t="shared" si="8"/>
        <v>42577.900000000023</v>
      </c>
      <c r="I131" s="677">
        <v>851558</v>
      </c>
      <c r="J131" s="678"/>
      <c r="K131" s="678"/>
      <c r="L131" s="678"/>
      <c r="M131" s="678"/>
      <c r="N131" s="678"/>
      <c r="O131" s="678"/>
      <c r="P131" s="678"/>
      <c r="Q131" s="678"/>
      <c r="R131" s="678"/>
      <c r="S131" s="678"/>
      <c r="T131" s="678"/>
      <c r="U131" s="678"/>
      <c r="V131" s="678"/>
      <c r="W131" s="678"/>
      <c r="X131" s="678" t="s">
        <v>88</v>
      </c>
      <c r="Y131" s="678" t="s">
        <v>187</v>
      </c>
      <c r="Z131" s="703">
        <v>250000</v>
      </c>
      <c r="AA131" s="678" t="s">
        <v>188</v>
      </c>
      <c r="AB131" s="678" t="s">
        <v>183</v>
      </c>
      <c r="AC131" s="703">
        <v>300000</v>
      </c>
      <c r="AD131" s="678" t="s">
        <v>188</v>
      </c>
      <c r="AE131" s="678" t="s">
        <v>183</v>
      </c>
      <c r="AF131" s="703">
        <v>301558</v>
      </c>
      <c r="AG131" s="675" t="s">
        <v>1156</v>
      </c>
      <c r="AH131" s="678"/>
      <c r="AI131" s="642" t="s">
        <v>1585</v>
      </c>
    </row>
    <row r="132" spans="1:35" s="685" customFormat="1" ht="135">
      <c r="A132" s="699">
        <v>51</v>
      </c>
      <c r="B132" s="642" t="s">
        <v>181</v>
      </c>
      <c r="C132" s="642" t="s">
        <v>1152</v>
      </c>
      <c r="D132" s="642" t="s">
        <v>1586</v>
      </c>
      <c r="E132" s="642" t="s">
        <v>1587</v>
      </c>
      <c r="F132" s="642" t="s">
        <v>1588</v>
      </c>
      <c r="G132" s="702">
        <v>712500</v>
      </c>
      <c r="H132" s="702">
        <v>37500</v>
      </c>
      <c r="I132" s="677">
        <v>750000</v>
      </c>
      <c r="J132" s="678"/>
      <c r="K132" s="678"/>
      <c r="L132" s="678"/>
      <c r="M132" s="678"/>
      <c r="N132" s="678"/>
      <c r="O132" s="678"/>
      <c r="P132" s="678"/>
      <c r="Q132" s="678"/>
      <c r="R132" s="678"/>
      <c r="S132" s="678"/>
      <c r="T132" s="678"/>
      <c r="U132" s="678"/>
      <c r="V132" s="678"/>
      <c r="W132" s="678"/>
      <c r="X132" s="678"/>
      <c r="Y132" s="678"/>
      <c r="Z132" s="703"/>
      <c r="AA132" s="678" t="s">
        <v>88</v>
      </c>
      <c r="AB132" s="678" t="s">
        <v>182</v>
      </c>
      <c r="AC132" s="703">
        <v>300000</v>
      </c>
      <c r="AD132" s="678" t="s">
        <v>188</v>
      </c>
      <c r="AE132" s="678" t="s">
        <v>183</v>
      </c>
      <c r="AF132" s="703">
        <v>450000</v>
      </c>
      <c r="AG132" s="675" t="s">
        <v>1156</v>
      </c>
      <c r="AH132" s="678"/>
      <c r="AI132" s="642" t="s">
        <v>1589</v>
      </c>
    </row>
    <row r="133" spans="1:35" s="685" customFormat="1" ht="105">
      <c r="A133" s="699">
        <v>52</v>
      </c>
      <c r="B133" s="642" t="s">
        <v>181</v>
      </c>
      <c r="C133" s="642" t="s">
        <v>1152</v>
      </c>
      <c r="D133" s="642" t="s">
        <v>1590</v>
      </c>
      <c r="E133" s="642" t="s">
        <v>1591</v>
      </c>
      <c r="F133" s="642" t="s">
        <v>1292</v>
      </c>
      <c r="G133" s="702">
        <f t="shared" ref="G133:G146" si="9">I133*95%</f>
        <v>611705.94999999995</v>
      </c>
      <c r="H133" s="702">
        <f t="shared" ref="H133:H146" si="10">I133-G133</f>
        <v>32195.050000000047</v>
      </c>
      <c r="I133" s="677">
        <v>643901</v>
      </c>
      <c r="J133" s="678"/>
      <c r="K133" s="678"/>
      <c r="L133" s="678"/>
      <c r="M133" s="678"/>
      <c r="N133" s="678"/>
      <c r="O133" s="678"/>
      <c r="P133" s="678"/>
      <c r="Q133" s="678"/>
      <c r="R133" s="678"/>
      <c r="S133" s="678"/>
      <c r="T133" s="678"/>
      <c r="U133" s="678"/>
      <c r="V133" s="678"/>
      <c r="W133" s="678"/>
      <c r="X133" s="678" t="s">
        <v>88</v>
      </c>
      <c r="Y133" s="678" t="s">
        <v>182</v>
      </c>
      <c r="Z133" s="703">
        <v>400000</v>
      </c>
      <c r="AA133" s="678" t="s">
        <v>188</v>
      </c>
      <c r="AB133" s="678" t="s">
        <v>183</v>
      </c>
      <c r="AC133" s="703">
        <v>243901</v>
      </c>
      <c r="AD133" s="678"/>
      <c r="AE133" s="678"/>
      <c r="AF133" s="703"/>
      <c r="AG133" s="675" t="s">
        <v>1156</v>
      </c>
      <c r="AH133" s="678"/>
      <c r="AI133" s="642" t="s">
        <v>1592</v>
      </c>
    </row>
    <row r="134" spans="1:35" s="685" customFormat="1" ht="105">
      <c r="A134" s="699">
        <v>53</v>
      </c>
      <c r="B134" s="642" t="s">
        <v>1593</v>
      </c>
      <c r="C134" s="642" t="s">
        <v>1152</v>
      </c>
      <c r="D134" s="642" t="s">
        <v>1594</v>
      </c>
      <c r="E134" s="642" t="s">
        <v>1595</v>
      </c>
      <c r="F134" s="642" t="s">
        <v>1596</v>
      </c>
      <c r="G134" s="702">
        <f t="shared" si="9"/>
        <v>1474731.55</v>
      </c>
      <c r="H134" s="702">
        <f t="shared" si="10"/>
        <v>77617.449999999953</v>
      </c>
      <c r="I134" s="677">
        <v>1552349</v>
      </c>
      <c r="J134" s="678"/>
      <c r="K134" s="678"/>
      <c r="L134" s="678"/>
      <c r="M134" s="678"/>
      <c r="N134" s="678"/>
      <c r="O134" s="678"/>
      <c r="P134" s="678"/>
      <c r="Q134" s="678"/>
      <c r="R134" s="678"/>
      <c r="S134" s="678"/>
      <c r="T134" s="678"/>
      <c r="U134" s="678"/>
      <c r="V134" s="678"/>
      <c r="W134" s="678"/>
      <c r="X134" s="678" t="s">
        <v>88</v>
      </c>
      <c r="Y134" s="678" t="s">
        <v>182</v>
      </c>
      <c r="Z134" s="703">
        <v>500000</v>
      </c>
      <c r="AA134" s="678" t="s">
        <v>188</v>
      </c>
      <c r="AB134" s="678" t="s">
        <v>183</v>
      </c>
      <c r="AC134" s="703">
        <v>500000</v>
      </c>
      <c r="AD134" s="678" t="s">
        <v>188</v>
      </c>
      <c r="AE134" s="678" t="s">
        <v>183</v>
      </c>
      <c r="AF134" s="703">
        <v>552349</v>
      </c>
      <c r="AG134" s="675" t="s">
        <v>1156</v>
      </c>
      <c r="AH134" s="678"/>
      <c r="AI134" s="642" t="s">
        <v>1597</v>
      </c>
    </row>
    <row r="135" spans="1:35" s="685" customFormat="1" ht="28.5" customHeight="1">
      <c r="A135" s="704"/>
      <c r="B135" s="655"/>
      <c r="C135" s="655"/>
      <c r="D135" s="655"/>
      <c r="E135" s="655"/>
      <c r="F135" s="655"/>
      <c r="G135" s="705"/>
      <c r="H135" s="705"/>
      <c r="I135" s="696"/>
      <c r="J135" s="654"/>
      <c r="K135" s="654"/>
      <c r="L135" s="654"/>
      <c r="M135" s="654"/>
      <c r="N135" s="654"/>
      <c r="O135" s="654"/>
      <c r="P135" s="654"/>
      <c r="Q135" s="654"/>
      <c r="R135" s="654"/>
      <c r="S135" s="654"/>
      <c r="T135" s="654"/>
      <c r="U135" s="654"/>
      <c r="V135" s="654"/>
      <c r="W135" s="654"/>
      <c r="X135" s="654"/>
      <c r="Y135" s="654"/>
      <c r="Z135" s="694"/>
      <c r="AA135" s="654"/>
      <c r="AB135" s="654"/>
      <c r="AC135" s="694"/>
      <c r="AD135" s="654"/>
      <c r="AE135" s="654"/>
      <c r="AF135" s="694"/>
      <c r="AG135" s="693"/>
      <c r="AH135" s="654"/>
      <c r="AI135" s="655"/>
    </row>
    <row r="136" spans="1:35" s="685" customFormat="1" ht="150">
      <c r="A136" s="699">
        <v>1</v>
      </c>
      <c r="B136" s="642" t="s">
        <v>1593</v>
      </c>
      <c r="C136" s="642" t="s">
        <v>1152</v>
      </c>
      <c r="D136" s="642" t="s">
        <v>1598</v>
      </c>
      <c r="E136" s="642" t="s">
        <v>1599</v>
      </c>
      <c r="F136" s="642"/>
      <c r="G136" s="702">
        <f t="shared" si="9"/>
        <v>1425000</v>
      </c>
      <c r="H136" s="702">
        <f t="shared" si="10"/>
        <v>75000</v>
      </c>
      <c r="I136" s="677">
        <v>1500000</v>
      </c>
      <c r="J136" s="678"/>
      <c r="K136" s="678"/>
      <c r="L136" s="678"/>
      <c r="M136" s="678"/>
      <c r="N136" s="678"/>
      <c r="O136" s="678"/>
      <c r="P136" s="678"/>
      <c r="Q136" s="678"/>
      <c r="R136" s="678"/>
      <c r="S136" s="678"/>
      <c r="T136" s="678"/>
      <c r="U136" s="678"/>
      <c r="V136" s="678"/>
      <c r="W136" s="678"/>
      <c r="X136" s="678"/>
      <c r="Y136" s="678"/>
      <c r="Z136" s="703"/>
      <c r="AA136" s="678" t="s">
        <v>189</v>
      </c>
      <c r="AB136" s="678" t="s">
        <v>184</v>
      </c>
      <c r="AC136" s="703">
        <v>750000</v>
      </c>
      <c r="AD136" s="678" t="s">
        <v>189</v>
      </c>
      <c r="AE136" s="678" t="s">
        <v>184</v>
      </c>
      <c r="AF136" s="703">
        <v>750000</v>
      </c>
      <c r="AG136" s="675"/>
      <c r="AH136" s="678"/>
      <c r="AI136" s="642" t="s">
        <v>1600</v>
      </c>
    </row>
    <row r="137" spans="1:35" s="685" customFormat="1" ht="105">
      <c r="A137" s="699">
        <v>2</v>
      </c>
      <c r="B137" s="642" t="s">
        <v>1593</v>
      </c>
      <c r="C137" s="642" t="s">
        <v>1152</v>
      </c>
      <c r="D137" s="642" t="s">
        <v>1601</v>
      </c>
      <c r="E137" s="642" t="s">
        <v>1602</v>
      </c>
      <c r="F137" s="642"/>
      <c r="G137" s="702">
        <f t="shared" si="9"/>
        <v>570000</v>
      </c>
      <c r="H137" s="702">
        <f t="shared" si="10"/>
        <v>30000</v>
      </c>
      <c r="I137" s="677">
        <v>600000</v>
      </c>
      <c r="J137" s="678"/>
      <c r="K137" s="678"/>
      <c r="L137" s="678"/>
      <c r="M137" s="678"/>
      <c r="N137" s="678"/>
      <c r="O137" s="678"/>
      <c r="P137" s="678"/>
      <c r="Q137" s="678"/>
      <c r="R137" s="678"/>
      <c r="S137" s="678"/>
      <c r="T137" s="678"/>
      <c r="U137" s="678"/>
      <c r="V137" s="678"/>
      <c r="W137" s="678"/>
      <c r="X137" s="678" t="s">
        <v>88</v>
      </c>
      <c r="Y137" s="678" t="s">
        <v>182</v>
      </c>
      <c r="Z137" s="703">
        <v>300000</v>
      </c>
      <c r="AA137" s="678" t="s">
        <v>97</v>
      </c>
      <c r="AB137" s="678" t="s">
        <v>50</v>
      </c>
      <c r="AC137" s="703">
        <v>300000</v>
      </c>
      <c r="AD137" s="678"/>
      <c r="AE137" s="678"/>
      <c r="AF137" s="703"/>
      <c r="AG137" s="675"/>
      <c r="AH137" s="678"/>
      <c r="AI137" s="642" t="s">
        <v>1603</v>
      </c>
    </row>
    <row r="138" spans="1:35" s="685" customFormat="1" ht="135">
      <c r="A138" s="699">
        <v>3</v>
      </c>
      <c r="B138" s="642" t="s">
        <v>1593</v>
      </c>
      <c r="C138" s="642" t="s">
        <v>1152</v>
      </c>
      <c r="D138" s="642" t="s">
        <v>1604</v>
      </c>
      <c r="E138" s="642" t="s">
        <v>1605</v>
      </c>
      <c r="F138" s="642"/>
      <c r="G138" s="702">
        <f t="shared" si="9"/>
        <v>1425000</v>
      </c>
      <c r="H138" s="702">
        <f t="shared" si="10"/>
        <v>75000</v>
      </c>
      <c r="I138" s="677">
        <v>1500000</v>
      </c>
      <c r="J138" s="678"/>
      <c r="K138" s="678"/>
      <c r="L138" s="678"/>
      <c r="M138" s="678"/>
      <c r="N138" s="678"/>
      <c r="O138" s="678"/>
      <c r="P138" s="678"/>
      <c r="Q138" s="678"/>
      <c r="R138" s="678"/>
      <c r="S138" s="678"/>
      <c r="T138" s="678"/>
      <c r="U138" s="678"/>
      <c r="V138" s="678"/>
      <c r="W138" s="678"/>
      <c r="X138" s="678"/>
      <c r="Y138" s="678"/>
      <c r="Z138" s="703"/>
      <c r="AA138" s="678" t="s">
        <v>189</v>
      </c>
      <c r="AB138" s="678" t="s">
        <v>184</v>
      </c>
      <c r="AC138" s="703">
        <v>750000</v>
      </c>
      <c r="AD138" s="678" t="s">
        <v>189</v>
      </c>
      <c r="AE138" s="678" t="s">
        <v>184</v>
      </c>
      <c r="AF138" s="703">
        <v>750000</v>
      </c>
      <c r="AG138" s="675"/>
      <c r="AH138" s="678"/>
      <c r="AI138" s="642" t="s">
        <v>1606</v>
      </c>
    </row>
    <row r="139" spans="1:35" s="685" customFormat="1" ht="165">
      <c r="A139" s="699">
        <v>4</v>
      </c>
      <c r="B139" s="642" t="s">
        <v>1593</v>
      </c>
      <c r="C139" s="642" t="s">
        <v>1152</v>
      </c>
      <c r="D139" s="642" t="s">
        <v>1607</v>
      </c>
      <c r="E139" s="642" t="s">
        <v>1608</v>
      </c>
      <c r="F139" s="642"/>
      <c r="G139" s="702">
        <f t="shared" si="9"/>
        <v>522500</v>
      </c>
      <c r="H139" s="702">
        <f t="shared" si="10"/>
        <v>27500</v>
      </c>
      <c r="I139" s="677">
        <v>550000</v>
      </c>
      <c r="J139" s="678"/>
      <c r="K139" s="678"/>
      <c r="L139" s="678"/>
      <c r="M139" s="678"/>
      <c r="N139" s="678"/>
      <c r="O139" s="678"/>
      <c r="P139" s="678"/>
      <c r="Q139" s="678"/>
      <c r="R139" s="678"/>
      <c r="S139" s="678"/>
      <c r="T139" s="678"/>
      <c r="U139" s="678"/>
      <c r="V139" s="678"/>
      <c r="W139" s="678"/>
      <c r="X139" s="678"/>
      <c r="Y139" s="678"/>
      <c r="Z139" s="703"/>
      <c r="AA139" s="678" t="s">
        <v>97</v>
      </c>
      <c r="AB139" s="678" t="s">
        <v>184</v>
      </c>
      <c r="AC139" s="703">
        <v>550000</v>
      </c>
      <c r="AD139" s="678"/>
      <c r="AE139" s="678"/>
      <c r="AF139" s="703"/>
      <c r="AG139" s="675"/>
      <c r="AH139" s="678"/>
      <c r="AI139" s="642" t="s">
        <v>1609</v>
      </c>
    </row>
    <row r="140" spans="1:35" s="685" customFormat="1" ht="75">
      <c r="A140" s="699">
        <v>5</v>
      </c>
      <c r="B140" s="642" t="s">
        <v>1610</v>
      </c>
      <c r="C140" s="642" t="s">
        <v>1286</v>
      </c>
      <c r="D140" s="642" t="s">
        <v>1611</v>
      </c>
      <c r="E140" s="642" t="s">
        <v>1612</v>
      </c>
      <c r="F140" s="642"/>
      <c r="G140" s="702">
        <f t="shared" si="9"/>
        <v>55955</v>
      </c>
      <c r="H140" s="702">
        <f t="shared" si="10"/>
        <v>2945</v>
      </c>
      <c r="I140" s="677">
        <v>58900</v>
      </c>
      <c r="J140" s="678"/>
      <c r="K140" s="678"/>
      <c r="L140" s="678"/>
      <c r="M140" s="678"/>
      <c r="N140" s="678"/>
      <c r="O140" s="678"/>
      <c r="P140" s="678"/>
      <c r="Q140" s="678"/>
      <c r="R140" s="678"/>
      <c r="S140" s="678"/>
      <c r="T140" s="678"/>
      <c r="U140" s="678"/>
      <c r="V140" s="678"/>
      <c r="W140" s="678"/>
      <c r="X140" s="678" t="s">
        <v>88</v>
      </c>
      <c r="Y140" s="678" t="s">
        <v>182</v>
      </c>
      <c r="Z140" s="703">
        <v>58900</v>
      </c>
      <c r="AA140" s="678"/>
      <c r="AB140" s="678"/>
      <c r="AC140" s="703"/>
      <c r="AD140" s="678"/>
      <c r="AE140" s="678"/>
      <c r="AF140" s="703"/>
      <c r="AG140" s="675"/>
      <c r="AH140" s="678"/>
      <c r="AI140" s="675" t="s">
        <v>1613</v>
      </c>
    </row>
    <row r="141" spans="1:35" s="685" customFormat="1" ht="105">
      <c r="A141" s="699">
        <v>6</v>
      </c>
      <c r="B141" s="642" t="s">
        <v>1610</v>
      </c>
      <c r="C141" s="642" t="s">
        <v>1286</v>
      </c>
      <c r="D141" s="642" t="s">
        <v>1614</v>
      </c>
      <c r="E141" s="642" t="s">
        <v>1615</v>
      </c>
      <c r="F141" s="642"/>
      <c r="G141" s="702">
        <f t="shared" si="9"/>
        <v>285000</v>
      </c>
      <c r="H141" s="702">
        <f t="shared" si="10"/>
        <v>15000</v>
      </c>
      <c r="I141" s="677">
        <v>300000</v>
      </c>
      <c r="J141" s="678"/>
      <c r="K141" s="678"/>
      <c r="L141" s="678"/>
      <c r="M141" s="678"/>
      <c r="N141" s="678"/>
      <c r="O141" s="678"/>
      <c r="P141" s="678"/>
      <c r="Q141" s="678"/>
      <c r="R141" s="678"/>
      <c r="S141" s="678"/>
      <c r="T141" s="678"/>
      <c r="U141" s="678"/>
      <c r="V141" s="678"/>
      <c r="W141" s="678"/>
      <c r="X141" s="678" t="s">
        <v>88</v>
      </c>
      <c r="Y141" s="678" t="s">
        <v>182</v>
      </c>
      <c r="Z141" s="703">
        <v>300000</v>
      </c>
      <c r="AA141" s="678"/>
      <c r="AB141" s="678"/>
      <c r="AC141" s="703"/>
      <c r="AD141" s="678"/>
      <c r="AE141" s="678"/>
      <c r="AF141" s="703"/>
      <c r="AG141" s="675"/>
      <c r="AH141" s="678"/>
      <c r="AI141" s="675" t="s">
        <v>1616</v>
      </c>
    </row>
    <row r="142" spans="1:35" s="685" customFormat="1" ht="75">
      <c r="A142" s="699">
        <v>7</v>
      </c>
      <c r="B142" s="642" t="s">
        <v>1610</v>
      </c>
      <c r="C142" s="642" t="s">
        <v>1286</v>
      </c>
      <c r="D142" s="642" t="s">
        <v>1617</v>
      </c>
      <c r="E142" s="642" t="s">
        <v>1618</v>
      </c>
      <c r="F142" s="642"/>
      <c r="G142" s="702">
        <f t="shared" si="9"/>
        <v>47500</v>
      </c>
      <c r="H142" s="702">
        <f t="shared" si="10"/>
        <v>2500</v>
      </c>
      <c r="I142" s="677">
        <v>50000</v>
      </c>
      <c r="J142" s="678"/>
      <c r="K142" s="678"/>
      <c r="L142" s="678"/>
      <c r="M142" s="678"/>
      <c r="N142" s="678"/>
      <c r="O142" s="678"/>
      <c r="P142" s="678"/>
      <c r="Q142" s="678"/>
      <c r="R142" s="678"/>
      <c r="S142" s="678"/>
      <c r="T142" s="678"/>
      <c r="U142" s="678"/>
      <c r="V142" s="678"/>
      <c r="W142" s="678"/>
      <c r="X142" s="678" t="s">
        <v>88</v>
      </c>
      <c r="Y142" s="678" t="s">
        <v>182</v>
      </c>
      <c r="Z142" s="703">
        <v>50000</v>
      </c>
      <c r="AA142" s="678"/>
      <c r="AB142" s="678"/>
      <c r="AC142" s="703"/>
      <c r="AD142" s="678"/>
      <c r="AE142" s="678"/>
      <c r="AF142" s="703"/>
      <c r="AG142" s="675"/>
      <c r="AH142" s="678"/>
      <c r="AI142" s="675" t="s">
        <v>1619</v>
      </c>
    </row>
    <row r="143" spans="1:35" s="685" customFormat="1" ht="90">
      <c r="A143" s="699">
        <v>8</v>
      </c>
      <c r="B143" s="642" t="s">
        <v>1610</v>
      </c>
      <c r="C143" s="642" t="s">
        <v>1286</v>
      </c>
      <c r="D143" s="642" t="s">
        <v>1620</v>
      </c>
      <c r="E143" s="642" t="s">
        <v>1621</v>
      </c>
      <c r="F143" s="642"/>
      <c r="G143" s="702">
        <f t="shared" si="9"/>
        <v>137750</v>
      </c>
      <c r="H143" s="702">
        <f t="shared" si="10"/>
        <v>7250</v>
      </c>
      <c r="I143" s="677">
        <v>145000</v>
      </c>
      <c r="J143" s="678"/>
      <c r="K143" s="678"/>
      <c r="L143" s="678"/>
      <c r="M143" s="678"/>
      <c r="N143" s="678"/>
      <c r="O143" s="678"/>
      <c r="P143" s="678"/>
      <c r="Q143" s="678"/>
      <c r="R143" s="678"/>
      <c r="S143" s="678"/>
      <c r="T143" s="678"/>
      <c r="U143" s="678"/>
      <c r="V143" s="678"/>
      <c r="W143" s="678"/>
      <c r="X143" s="678" t="s">
        <v>88</v>
      </c>
      <c r="Y143" s="678" t="s">
        <v>182</v>
      </c>
      <c r="Z143" s="703">
        <v>145000</v>
      </c>
      <c r="AA143" s="678"/>
      <c r="AB143" s="678"/>
      <c r="AC143" s="703"/>
      <c r="AD143" s="678"/>
      <c r="AE143" s="678"/>
      <c r="AF143" s="703"/>
      <c r="AG143" s="675"/>
      <c r="AH143" s="678"/>
      <c r="AI143" s="675" t="s">
        <v>1622</v>
      </c>
    </row>
    <row r="144" spans="1:35" s="685" customFormat="1" ht="75">
      <c r="A144" s="699">
        <v>9</v>
      </c>
      <c r="B144" s="642" t="s">
        <v>1610</v>
      </c>
      <c r="C144" s="642" t="s">
        <v>1286</v>
      </c>
      <c r="D144" s="642" t="s">
        <v>1623</v>
      </c>
      <c r="E144" s="642" t="s">
        <v>1624</v>
      </c>
      <c r="F144" s="642"/>
      <c r="G144" s="702">
        <f t="shared" si="9"/>
        <v>475000</v>
      </c>
      <c r="H144" s="702">
        <f t="shared" si="10"/>
        <v>25000</v>
      </c>
      <c r="I144" s="677">
        <v>500000</v>
      </c>
      <c r="J144" s="678"/>
      <c r="K144" s="678"/>
      <c r="L144" s="678"/>
      <c r="M144" s="678"/>
      <c r="N144" s="678"/>
      <c r="O144" s="678"/>
      <c r="P144" s="678"/>
      <c r="Q144" s="678"/>
      <c r="R144" s="678"/>
      <c r="S144" s="678"/>
      <c r="T144" s="678"/>
      <c r="U144" s="678"/>
      <c r="V144" s="678"/>
      <c r="W144" s="678"/>
      <c r="X144" s="678" t="s">
        <v>88</v>
      </c>
      <c r="Y144" s="678" t="s">
        <v>182</v>
      </c>
      <c r="Z144" s="703">
        <v>500000</v>
      </c>
      <c r="AA144" s="678"/>
      <c r="AB144" s="678"/>
      <c r="AC144" s="703"/>
      <c r="AD144" s="678"/>
      <c r="AE144" s="678"/>
      <c r="AF144" s="703"/>
      <c r="AG144" s="675"/>
      <c r="AH144" s="678"/>
      <c r="AI144" s="675" t="s">
        <v>1625</v>
      </c>
    </row>
    <row r="145" spans="1:35" s="685" customFormat="1" ht="75">
      <c r="A145" s="699">
        <v>10</v>
      </c>
      <c r="B145" s="642" t="s">
        <v>1610</v>
      </c>
      <c r="C145" s="642" t="s">
        <v>1286</v>
      </c>
      <c r="D145" s="642" t="s">
        <v>1626</v>
      </c>
      <c r="E145" s="706" t="s">
        <v>1627</v>
      </c>
      <c r="F145" s="642"/>
      <c r="G145" s="702">
        <f t="shared" si="9"/>
        <v>285000</v>
      </c>
      <c r="H145" s="702">
        <f t="shared" si="10"/>
        <v>15000</v>
      </c>
      <c r="I145" s="677">
        <v>300000</v>
      </c>
      <c r="J145" s="678"/>
      <c r="K145" s="678"/>
      <c r="L145" s="678"/>
      <c r="M145" s="678"/>
      <c r="N145" s="678"/>
      <c r="O145" s="678"/>
      <c r="P145" s="678"/>
      <c r="Q145" s="678"/>
      <c r="R145" s="678"/>
      <c r="S145" s="678"/>
      <c r="T145" s="678"/>
      <c r="U145" s="678"/>
      <c r="V145" s="678"/>
      <c r="W145" s="678"/>
      <c r="X145" s="678" t="s">
        <v>88</v>
      </c>
      <c r="Y145" s="678" t="s">
        <v>182</v>
      </c>
      <c r="Z145" s="703">
        <v>300000</v>
      </c>
      <c r="AA145" s="678"/>
      <c r="AB145" s="678"/>
      <c r="AC145" s="703"/>
      <c r="AD145" s="678"/>
      <c r="AE145" s="678"/>
      <c r="AF145" s="703"/>
      <c r="AG145" s="675"/>
      <c r="AH145" s="678"/>
      <c r="AI145" s="642" t="s">
        <v>1628</v>
      </c>
    </row>
    <row r="146" spans="1:35" s="685" customFormat="1" ht="105">
      <c r="A146" s="699">
        <v>11</v>
      </c>
      <c r="B146" s="642" t="s">
        <v>1610</v>
      </c>
      <c r="C146" s="642" t="s">
        <v>1286</v>
      </c>
      <c r="D146" s="642" t="s">
        <v>1629</v>
      </c>
      <c r="E146" s="706" t="s">
        <v>1630</v>
      </c>
      <c r="F146" s="642"/>
      <c r="G146" s="702">
        <f t="shared" si="9"/>
        <v>152000</v>
      </c>
      <c r="H146" s="702">
        <f t="shared" si="10"/>
        <v>8000</v>
      </c>
      <c r="I146" s="677">
        <v>160000</v>
      </c>
      <c r="J146" s="678"/>
      <c r="K146" s="678"/>
      <c r="L146" s="678"/>
      <c r="M146" s="678"/>
      <c r="N146" s="678"/>
      <c r="O146" s="678"/>
      <c r="P146" s="678"/>
      <c r="Q146" s="678"/>
      <c r="R146" s="678"/>
      <c r="S146" s="678"/>
      <c r="T146" s="678"/>
      <c r="U146" s="678"/>
      <c r="V146" s="678"/>
      <c r="W146" s="678"/>
      <c r="X146" s="678" t="s">
        <v>50</v>
      </c>
      <c r="Y146" s="678" t="s">
        <v>182</v>
      </c>
      <c r="Z146" s="703">
        <v>160000</v>
      </c>
      <c r="AA146" s="678"/>
      <c r="AB146" s="678"/>
      <c r="AC146" s="703"/>
      <c r="AD146" s="678"/>
      <c r="AE146" s="678"/>
      <c r="AF146" s="703"/>
      <c r="AG146" s="675"/>
      <c r="AH146" s="678"/>
      <c r="AI146" s="642" t="s">
        <v>1631</v>
      </c>
    </row>
    <row r="147" spans="1:35" ht="36.75" customHeight="1">
      <c r="A147" s="656"/>
      <c r="B147" s="656"/>
      <c r="C147" s="656"/>
      <c r="D147" s="656"/>
      <c r="E147" s="656"/>
      <c r="F147" s="146"/>
      <c r="G147" s="707">
        <f>SUM(G136:G146)</f>
        <v>5380705</v>
      </c>
      <c r="H147" s="707">
        <f t="shared" ref="H147:AF147" si="11">SUM(H136:H146)</f>
        <v>283195</v>
      </c>
      <c r="I147" s="707">
        <f t="shared" si="11"/>
        <v>5663900</v>
      </c>
      <c r="J147" s="707">
        <f t="shared" si="11"/>
        <v>0</v>
      </c>
      <c r="K147" s="707">
        <f t="shared" si="11"/>
        <v>0</v>
      </c>
      <c r="L147" s="707">
        <f t="shared" si="11"/>
        <v>0</v>
      </c>
      <c r="M147" s="707">
        <f t="shared" si="11"/>
        <v>0</v>
      </c>
      <c r="N147" s="707">
        <f t="shared" si="11"/>
        <v>0</v>
      </c>
      <c r="O147" s="707">
        <f t="shared" si="11"/>
        <v>0</v>
      </c>
      <c r="P147" s="707">
        <f t="shared" si="11"/>
        <v>0</v>
      </c>
      <c r="Q147" s="707">
        <f t="shared" si="11"/>
        <v>0</v>
      </c>
      <c r="R147" s="707">
        <f t="shared" si="11"/>
        <v>0</v>
      </c>
      <c r="S147" s="707">
        <f t="shared" si="11"/>
        <v>0</v>
      </c>
      <c r="T147" s="707">
        <f t="shared" si="11"/>
        <v>0</v>
      </c>
      <c r="U147" s="707">
        <f t="shared" si="11"/>
        <v>0</v>
      </c>
      <c r="V147" s="707">
        <f t="shared" si="11"/>
        <v>0</v>
      </c>
      <c r="W147" s="707">
        <f t="shared" si="11"/>
        <v>0</v>
      </c>
      <c r="X147" s="707">
        <f t="shared" si="11"/>
        <v>0</v>
      </c>
      <c r="Y147" s="707">
        <f t="shared" si="11"/>
        <v>0</v>
      </c>
      <c r="Z147" s="707">
        <f t="shared" si="11"/>
        <v>1813900</v>
      </c>
      <c r="AA147" s="707">
        <f t="shared" si="11"/>
        <v>0</v>
      </c>
      <c r="AB147" s="707">
        <f t="shared" si="11"/>
        <v>0</v>
      </c>
      <c r="AC147" s="707">
        <f t="shared" si="11"/>
        <v>2350000</v>
      </c>
      <c r="AD147" s="707">
        <f t="shared" si="11"/>
        <v>0</v>
      </c>
      <c r="AE147" s="707">
        <f t="shared" si="11"/>
        <v>0</v>
      </c>
      <c r="AF147" s="707">
        <f t="shared" si="11"/>
        <v>1500000</v>
      </c>
      <c r="AG147" s="656"/>
      <c r="AH147" s="656"/>
      <c r="AI147" s="146"/>
    </row>
  </sheetData>
  <mergeCells count="26">
    <mergeCell ref="A6:F6"/>
    <mergeCell ref="B12:F12"/>
    <mergeCell ref="A42:F42"/>
    <mergeCell ref="AH2:AH4"/>
    <mergeCell ref="AI2:AI4"/>
    <mergeCell ref="G3:G4"/>
    <mergeCell ref="H3:H4"/>
    <mergeCell ref="I3:I4"/>
    <mergeCell ref="J3:J4"/>
    <mergeCell ref="K3:K4"/>
    <mergeCell ref="R2:T3"/>
    <mergeCell ref="U2:W3"/>
    <mergeCell ref="X2:Z3"/>
    <mergeCell ref="AA2:AC3"/>
    <mergeCell ref="AD2:AF3"/>
    <mergeCell ref="AG2:AG4"/>
    <mergeCell ref="A1:AI1"/>
    <mergeCell ref="A2:A4"/>
    <mergeCell ref="B2:B4"/>
    <mergeCell ref="C2:C4"/>
    <mergeCell ref="D2:D4"/>
    <mergeCell ref="E2:E4"/>
    <mergeCell ref="F2:F4"/>
    <mergeCell ref="G2:K2"/>
    <mergeCell ref="L2:N3"/>
    <mergeCell ref="O2:Q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8"/>
  <sheetViews>
    <sheetView workbookViewId="0">
      <selection activeCell="E7" sqref="E7"/>
    </sheetView>
  </sheetViews>
  <sheetFormatPr defaultColWidth="8.85546875" defaultRowHeight="15"/>
  <cols>
    <col min="1" max="1" width="8.85546875" style="151"/>
    <col min="2" max="2" width="25.140625" style="151" customWidth="1"/>
    <col min="3" max="3" width="58.42578125" style="151" customWidth="1"/>
    <col min="4" max="4" width="37.28515625" style="151" customWidth="1"/>
    <col min="5" max="5" width="33.7109375" style="151" customWidth="1"/>
    <col min="6" max="6" width="16" style="151" customWidth="1"/>
    <col min="7" max="7" width="24.85546875" style="151" customWidth="1"/>
    <col min="8" max="9" width="20.7109375" style="151" customWidth="1"/>
    <col min="10" max="10" width="14.140625" style="151" customWidth="1"/>
    <col min="11" max="11" width="14.5703125" style="151" customWidth="1"/>
    <col min="12" max="13" width="16" style="151" customWidth="1"/>
    <col min="14" max="14" width="18.28515625" style="151" customWidth="1"/>
    <col min="15" max="19" width="16" style="151" customWidth="1"/>
    <col min="20" max="20" width="24.5703125" style="151" customWidth="1"/>
    <col min="21" max="22" width="16" style="151" customWidth="1"/>
    <col min="23" max="29" width="23.28515625" style="151" customWidth="1"/>
    <col min="30" max="30" width="21.140625" style="151" customWidth="1"/>
    <col min="31" max="31" width="21.85546875" style="151" customWidth="1"/>
    <col min="32" max="32" width="41.42578125" style="151" customWidth="1"/>
    <col min="33" max="16384" width="8.85546875" style="151"/>
  </cols>
  <sheetData>
    <row r="1" spans="1:32" ht="41.25" customHeight="1">
      <c r="A1" s="757" t="s">
        <v>1</v>
      </c>
      <c r="B1" s="722" t="s">
        <v>2</v>
      </c>
      <c r="C1" s="722" t="s">
        <v>3</v>
      </c>
      <c r="D1" s="722" t="s">
        <v>4</v>
      </c>
      <c r="E1" s="722" t="s">
        <v>5</v>
      </c>
      <c r="F1" s="722" t="s">
        <v>6</v>
      </c>
      <c r="G1" s="711" t="s">
        <v>7</v>
      </c>
      <c r="H1" s="711"/>
      <c r="I1" s="711"/>
      <c r="J1" s="711"/>
      <c r="K1" s="711"/>
      <c r="L1" s="752" t="s">
        <v>9</v>
      </c>
      <c r="M1" s="753"/>
      <c r="N1" s="754"/>
      <c r="O1" s="752" t="s">
        <v>10</v>
      </c>
      <c r="P1" s="753"/>
      <c r="Q1" s="754"/>
      <c r="R1" s="752" t="s">
        <v>11</v>
      </c>
      <c r="S1" s="753"/>
      <c r="T1" s="754"/>
      <c r="U1" s="752" t="s">
        <v>12</v>
      </c>
      <c r="V1" s="753"/>
      <c r="W1" s="754"/>
      <c r="X1" s="752" t="s">
        <v>178</v>
      </c>
      <c r="Y1" s="753"/>
      <c r="Z1" s="754"/>
      <c r="AA1" s="752" t="s">
        <v>179</v>
      </c>
      <c r="AB1" s="753"/>
      <c r="AC1" s="754"/>
      <c r="AD1" s="721" t="s">
        <v>13</v>
      </c>
      <c r="AE1" s="722" t="s">
        <v>14</v>
      </c>
      <c r="AF1" s="755" t="s">
        <v>15</v>
      </c>
    </row>
    <row r="2" spans="1:32" ht="15" customHeight="1">
      <c r="A2" s="757"/>
      <c r="B2" s="722"/>
      <c r="C2" s="722"/>
      <c r="D2" s="722"/>
      <c r="E2" s="722"/>
      <c r="F2" s="722"/>
      <c r="G2" s="762" t="s">
        <v>16</v>
      </c>
      <c r="H2" s="762" t="s">
        <v>17</v>
      </c>
      <c r="I2" s="763" t="s">
        <v>18</v>
      </c>
      <c r="J2" s="762" t="s">
        <v>19</v>
      </c>
      <c r="K2" s="762" t="s">
        <v>20</v>
      </c>
      <c r="L2" s="758" t="s">
        <v>26</v>
      </c>
      <c r="M2" s="758" t="s">
        <v>27</v>
      </c>
      <c r="N2" s="755" t="s">
        <v>28</v>
      </c>
      <c r="O2" s="758" t="s">
        <v>26</v>
      </c>
      <c r="P2" s="758" t="s">
        <v>27</v>
      </c>
      <c r="Q2" s="755" t="s">
        <v>28</v>
      </c>
      <c r="R2" s="758" t="s">
        <v>26</v>
      </c>
      <c r="S2" s="758" t="s">
        <v>27</v>
      </c>
      <c r="T2" s="755" t="s">
        <v>28</v>
      </c>
      <c r="U2" s="758" t="s">
        <v>26</v>
      </c>
      <c r="V2" s="758" t="s">
        <v>27</v>
      </c>
      <c r="W2" s="755" t="s">
        <v>28</v>
      </c>
      <c r="X2" s="758" t="s">
        <v>26</v>
      </c>
      <c r="Y2" s="758" t="s">
        <v>27</v>
      </c>
      <c r="Z2" s="755" t="s">
        <v>28</v>
      </c>
      <c r="AA2" s="758" t="s">
        <v>26</v>
      </c>
      <c r="AB2" s="758" t="s">
        <v>27</v>
      </c>
      <c r="AC2" s="755" t="s">
        <v>28</v>
      </c>
      <c r="AD2" s="721"/>
      <c r="AE2" s="722"/>
      <c r="AF2" s="761"/>
    </row>
    <row r="3" spans="1:32" ht="71.25" customHeight="1">
      <c r="A3" s="757"/>
      <c r="B3" s="722"/>
      <c r="C3" s="722"/>
      <c r="D3" s="722"/>
      <c r="E3" s="722"/>
      <c r="F3" s="722"/>
      <c r="G3" s="762"/>
      <c r="H3" s="762"/>
      <c r="I3" s="763"/>
      <c r="J3" s="762"/>
      <c r="K3" s="762"/>
      <c r="L3" s="759"/>
      <c r="M3" s="760"/>
      <c r="N3" s="756"/>
      <c r="O3" s="759"/>
      <c r="P3" s="760"/>
      <c r="Q3" s="756"/>
      <c r="R3" s="759"/>
      <c r="S3" s="760"/>
      <c r="T3" s="756"/>
      <c r="U3" s="759"/>
      <c r="V3" s="760"/>
      <c r="W3" s="756"/>
      <c r="X3" s="759"/>
      <c r="Y3" s="760"/>
      <c r="Z3" s="756"/>
      <c r="AA3" s="759"/>
      <c r="AB3" s="760"/>
      <c r="AC3" s="756"/>
      <c r="AD3" s="721"/>
      <c r="AE3" s="722"/>
      <c r="AF3" s="756"/>
    </row>
    <row r="4" spans="1:32">
      <c r="A4" s="6"/>
      <c r="B4" s="139">
        <v>1</v>
      </c>
      <c r="C4" s="139">
        <v>2</v>
      </c>
      <c r="D4" s="139">
        <v>3</v>
      </c>
      <c r="E4" s="139">
        <v>4</v>
      </c>
      <c r="F4" s="139">
        <v>5</v>
      </c>
      <c r="G4" s="139">
        <v>6.1</v>
      </c>
      <c r="H4" s="139">
        <v>6.2</v>
      </c>
      <c r="I4" s="139"/>
      <c r="J4" s="139">
        <v>6.3</v>
      </c>
      <c r="K4" s="139">
        <v>6.4</v>
      </c>
      <c r="L4" s="140"/>
      <c r="M4" s="140"/>
      <c r="N4" s="140"/>
      <c r="O4" s="140"/>
      <c r="P4" s="140"/>
      <c r="Q4" s="140"/>
      <c r="R4" s="140"/>
      <c r="S4" s="140"/>
      <c r="T4" s="140"/>
      <c r="U4" s="140"/>
      <c r="V4" s="140"/>
      <c r="W4" s="140"/>
      <c r="X4" s="140"/>
      <c r="Y4" s="140"/>
      <c r="Z4" s="140"/>
      <c r="AA4" s="140"/>
      <c r="AB4" s="140"/>
      <c r="AC4" s="140"/>
      <c r="AD4" s="139">
        <v>8</v>
      </c>
      <c r="AE4" s="139">
        <v>9</v>
      </c>
      <c r="AF4" s="139">
        <v>10</v>
      </c>
    </row>
    <row r="5" spans="1:32" ht="32.25" customHeight="1">
      <c r="A5" s="767" t="s">
        <v>191</v>
      </c>
      <c r="B5" s="768"/>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c r="AF5" s="769"/>
    </row>
    <row r="6" spans="1:32" ht="96.75" customHeight="1">
      <c r="A6" s="153">
        <v>1</v>
      </c>
      <c r="B6" s="154" t="s">
        <v>192</v>
      </c>
      <c r="C6" s="155" t="s">
        <v>193</v>
      </c>
      <c r="D6" s="156" t="s">
        <v>194</v>
      </c>
      <c r="E6" s="157" t="s">
        <v>195</v>
      </c>
      <c r="F6" s="158" t="s">
        <v>196</v>
      </c>
      <c r="G6" s="159">
        <v>788410</v>
      </c>
      <c r="H6" s="160">
        <f>N6+Q6-G6</f>
        <v>41496</v>
      </c>
      <c r="I6" s="160">
        <f>G6+H6</f>
        <v>829906</v>
      </c>
      <c r="J6" s="159"/>
      <c r="K6" s="159"/>
      <c r="L6" s="161" t="s">
        <v>184</v>
      </c>
      <c r="M6" s="161" t="s">
        <v>182</v>
      </c>
      <c r="N6" s="162">
        <v>429906</v>
      </c>
      <c r="O6" s="161" t="s">
        <v>104</v>
      </c>
      <c r="P6" s="161" t="s">
        <v>174</v>
      </c>
      <c r="Q6" s="163">
        <v>400000</v>
      </c>
      <c r="R6" s="161"/>
      <c r="S6" s="161"/>
      <c r="T6" s="162"/>
      <c r="U6" s="162"/>
      <c r="V6" s="162"/>
      <c r="W6" s="162"/>
      <c r="X6" s="162"/>
      <c r="Y6" s="162"/>
      <c r="Z6" s="162"/>
      <c r="AA6" s="162"/>
      <c r="AB6" s="162"/>
      <c r="AC6" s="162"/>
      <c r="AD6" s="164" t="s">
        <v>197</v>
      </c>
      <c r="AE6" s="165"/>
      <c r="AF6" s="164" t="s">
        <v>198</v>
      </c>
    </row>
    <row r="7" spans="1:32" ht="96.75" customHeight="1">
      <c r="A7" s="153">
        <v>2</v>
      </c>
      <c r="B7" s="154" t="s">
        <v>192</v>
      </c>
      <c r="C7" s="155" t="s">
        <v>193</v>
      </c>
      <c r="D7" s="156" t="s">
        <v>199</v>
      </c>
      <c r="E7" s="157" t="s">
        <v>200</v>
      </c>
      <c r="F7" s="158" t="s">
        <v>201</v>
      </c>
      <c r="G7" s="159">
        <v>694912</v>
      </c>
      <c r="H7" s="160">
        <f>N7+Q7-G7</f>
        <v>36575</v>
      </c>
      <c r="I7" s="160">
        <f t="shared" ref="I7:I11" si="0">G7+H7</f>
        <v>731487</v>
      </c>
      <c r="J7" s="159"/>
      <c r="K7" s="159"/>
      <c r="L7" s="161" t="s">
        <v>184</v>
      </c>
      <c r="M7" s="161" t="s">
        <v>182</v>
      </c>
      <c r="N7" s="162">
        <v>681487</v>
      </c>
      <c r="O7" s="161" t="s">
        <v>104</v>
      </c>
      <c r="P7" s="161" t="s">
        <v>174</v>
      </c>
      <c r="Q7" s="163">
        <v>50000</v>
      </c>
      <c r="R7" s="161"/>
      <c r="S7" s="161"/>
      <c r="T7" s="162"/>
      <c r="U7" s="162"/>
      <c r="V7" s="162"/>
      <c r="W7" s="162"/>
      <c r="X7" s="162"/>
      <c r="Y7" s="162"/>
      <c r="Z7" s="162"/>
      <c r="AA7" s="162"/>
      <c r="AB7" s="162"/>
      <c r="AC7" s="162"/>
      <c r="AD7" s="164" t="s">
        <v>197</v>
      </c>
      <c r="AE7" s="165"/>
      <c r="AF7" s="164" t="s">
        <v>202</v>
      </c>
    </row>
    <row r="8" spans="1:32" ht="96.75" customHeight="1">
      <c r="A8" s="153">
        <v>4</v>
      </c>
      <c r="B8" s="154" t="s">
        <v>192</v>
      </c>
      <c r="C8" s="155" t="s">
        <v>193</v>
      </c>
      <c r="D8" s="156" t="s">
        <v>203</v>
      </c>
      <c r="E8" s="157" t="s">
        <v>204</v>
      </c>
      <c r="F8" s="158" t="s">
        <v>205</v>
      </c>
      <c r="G8" s="159">
        <v>249203</v>
      </c>
      <c r="H8" s="160">
        <f t="shared" ref="H8:H9" si="1">N8-G8</f>
        <v>13116</v>
      </c>
      <c r="I8" s="160">
        <f t="shared" si="0"/>
        <v>262319</v>
      </c>
      <c r="J8" s="159"/>
      <c r="K8" s="159"/>
      <c r="L8" s="161" t="s">
        <v>184</v>
      </c>
      <c r="M8" s="161" t="s">
        <v>182</v>
      </c>
      <c r="N8" s="162">
        <v>262319</v>
      </c>
      <c r="O8" s="161"/>
      <c r="P8" s="161"/>
      <c r="Q8" s="161"/>
      <c r="R8" s="161"/>
      <c r="S8" s="161"/>
      <c r="T8" s="162"/>
      <c r="U8" s="162"/>
      <c r="V8" s="162"/>
      <c r="W8" s="162"/>
      <c r="X8" s="162"/>
      <c r="Y8" s="162"/>
      <c r="Z8" s="162"/>
      <c r="AA8" s="162"/>
      <c r="AB8" s="162"/>
      <c r="AC8" s="162"/>
      <c r="AD8" s="164" t="s">
        <v>197</v>
      </c>
      <c r="AE8" s="165"/>
      <c r="AF8" s="164" t="s">
        <v>206</v>
      </c>
    </row>
    <row r="9" spans="1:32" ht="96.75" customHeight="1">
      <c r="A9" s="153">
        <v>5</v>
      </c>
      <c r="B9" s="154" t="s">
        <v>192</v>
      </c>
      <c r="C9" s="155" t="s">
        <v>193</v>
      </c>
      <c r="D9" s="156" t="s">
        <v>207</v>
      </c>
      <c r="E9" s="157" t="s">
        <v>208</v>
      </c>
      <c r="F9" s="158" t="s">
        <v>209</v>
      </c>
      <c r="G9" s="166">
        <v>435873</v>
      </c>
      <c r="H9" s="160">
        <f t="shared" si="1"/>
        <v>22941</v>
      </c>
      <c r="I9" s="160">
        <f t="shared" si="0"/>
        <v>458814</v>
      </c>
      <c r="J9" s="166"/>
      <c r="K9" s="166"/>
      <c r="L9" s="161" t="s">
        <v>184</v>
      </c>
      <c r="M9" s="161" t="s">
        <v>182</v>
      </c>
      <c r="N9" s="162">
        <v>458814</v>
      </c>
      <c r="O9" s="161"/>
      <c r="P9" s="161"/>
      <c r="Q9" s="161"/>
      <c r="R9" s="161"/>
      <c r="S9" s="161"/>
      <c r="T9" s="162"/>
      <c r="U9" s="162"/>
      <c r="V9" s="162"/>
      <c r="W9" s="162"/>
      <c r="X9" s="162"/>
      <c r="Y9" s="162"/>
      <c r="Z9" s="162"/>
      <c r="AA9" s="162"/>
      <c r="AB9" s="162"/>
      <c r="AC9" s="162"/>
      <c r="AD9" s="164" t="s">
        <v>197</v>
      </c>
      <c r="AE9" s="165"/>
      <c r="AF9" s="164" t="s">
        <v>210</v>
      </c>
    </row>
    <row r="10" spans="1:32" ht="135">
      <c r="A10" s="153">
        <v>6</v>
      </c>
      <c r="B10" s="167" t="s">
        <v>45</v>
      </c>
      <c r="C10" s="155" t="s">
        <v>56</v>
      </c>
      <c r="D10" s="156" t="s">
        <v>211</v>
      </c>
      <c r="E10" s="157" t="s">
        <v>58</v>
      </c>
      <c r="F10" s="158" t="s">
        <v>212</v>
      </c>
      <c r="G10" s="168">
        <f>(N10+Q10)*0.95</f>
        <v>3149250</v>
      </c>
      <c r="H10" s="160">
        <f>N10+Q10-G10</f>
        <v>165750</v>
      </c>
      <c r="I10" s="160">
        <f t="shared" si="0"/>
        <v>3315000</v>
      </c>
      <c r="J10" s="166"/>
      <c r="K10" s="166"/>
      <c r="L10" s="161" t="s">
        <v>183</v>
      </c>
      <c r="M10" s="161" t="s">
        <v>51</v>
      </c>
      <c r="N10" s="169">
        <v>2361653</v>
      </c>
      <c r="O10" s="161" t="s">
        <v>104</v>
      </c>
      <c r="P10" s="161" t="s">
        <v>174</v>
      </c>
      <c r="Q10" s="169">
        <v>953347</v>
      </c>
      <c r="R10" s="161"/>
      <c r="S10" s="161"/>
      <c r="T10" s="162"/>
      <c r="U10" s="162"/>
      <c r="V10" s="162"/>
      <c r="W10" s="162"/>
      <c r="X10" s="162"/>
      <c r="Y10" s="162"/>
      <c r="Z10" s="162"/>
      <c r="AA10" s="162"/>
      <c r="AB10" s="162"/>
      <c r="AC10" s="162"/>
      <c r="AD10" s="164" t="s">
        <v>197</v>
      </c>
      <c r="AE10" s="165"/>
      <c r="AF10" s="164" t="s">
        <v>213</v>
      </c>
    </row>
    <row r="11" spans="1:32" ht="135">
      <c r="A11" s="153">
        <v>7</v>
      </c>
      <c r="B11" s="167" t="s">
        <v>45</v>
      </c>
      <c r="C11" s="155" t="s">
        <v>56</v>
      </c>
      <c r="D11" s="156" t="s">
        <v>214</v>
      </c>
      <c r="E11" s="157" t="s">
        <v>58</v>
      </c>
      <c r="F11" s="158" t="s">
        <v>215</v>
      </c>
      <c r="G11" s="168">
        <f>(N11+Q11)*0.95</f>
        <v>2344790</v>
      </c>
      <c r="H11" s="160">
        <f>N11+Q11-G11</f>
        <v>123410</v>
      </c>
      <c r="I11" s="160">
        <f t="shared" si="0"/>
        <v>2468200</v>
      </c>
      <c r="J11" s="166"/>
      <c r="K11" s="166"/>
      <c r="L11" s="161" t="s">
        <v>183</v>
      </c>
      <c r="M11" s="161" t="s">
        <v>51</v>
      </c>
      <c r="N11" s="169">
        <v>1993640</v>
      </c>
      <c r="O11" s="161" t="s">
        <v>104</v>
      </c>
      <c r="P11" s="161" t="s">
        <v>174</v>
      </c>
      <c r="Q11" s="169">
        <v>474560</v>
      </c>
      <c r="R11" s="161"/>
      <c r="S11" s="161"/>
      <c r="T11" s="162"/>
      <c r="U11" s="162"/>
      <c r="V11" s="162"/>
      <c r="W11" s="162"/>
      <c r="X11" s="162"/>
      <c r="Y11" s="162"/>
      <c r="Z11" s="162"/>
      <c r="AA11" s="162"/>
      <c r="AB11" s="162"/>
      <c r="AC11" s="162"/>
      <c r="AD11" s="164" t="s">
        <v>197</v>
      </c>
      <c r="AE11" s="165"/>
      <c r="AF11" s="164" t="s">
        <v>216</v>
      </c>
    </row>
    <row r="12" spans="1:32" ht="28.5" customHeight="1">
      <c r="A12" s="170"/>
      <c r="B12" s="764"/>
      <c r="C12" s="765"/>
      <c r="D12" s="765"/>
      <c r="E12" s="765"/>
      <c r="F12" s="766"/>
      <c r="G12" s="171">
        <f>SUM(G6:G11)</f>
        <v>7662438</v>
      </c>
      <c r="H12" s="171">
        <f t="shared" ref="H12:Q12" si="2">SUM(H6:H11)</f>
        <v>403288</v>
      </c>
      <c r="I12" s="171">
        <f t="shared" si="2"/>
        <v>8065726</v>
      </c>
      <c r="J12" s="171"/>
      <c r="K12" s="171"/>
      <c r="L12" s="171"/>
      <c r="M12" s="171"/>
      <c r="N12" s="171">
        <f t="shared" si="2"/>
        <v>6187819</v>
      </c>
      <c r="O12" s="171"/>
      <c r="P12" s="171"/>
      <c r="Q12" s="171">
        <f t="shared" si="2"/>
        <v>1877907</v>
      </c>
      <c r="R12" s="162"/>
      <c r="S12" s="162"/>
      <c r="T12" s="162"/>
      <c r="U12" s="162"/>
      <c r="V12" s="162"/>
      <c r="W12" s="162"/>
      <c r="X12" s="162"/>
      <c r="Y12" s="162"/>
      <c r="Z12" s="162"/>
      <c r="AA12" s="162"/>
      <c r="AB12" s="162"/>
      <c r="AC12" s="162"/>
      <c r="AD12" s="172"/>
      <c r="AE12" s="165"/>
      <c r="AF12" s="165"/>
    </row>
    <row r="13" spans="1:32" ht="32.25" customHeight="1">
      <c r="A13" s="173"/>
      <c r="B13" s="173"/>
      <c r="C13" s="173"/>
      <c r="D13" s="173"/>
      <c r="E13" s="173"/>
      <c r="F13" s="173"/>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row>
    <row r="14" spans="1:32" ht="142.5" customHeight="1">
      <c r="A14" s="153">
        <v>1</v>
      </c>
      <c r="B14" s="154" t="s">
        <v>45</v>
      </c>
      <c r="C14" s="154" t="s">
        <v>56</v>
      </c>
      <c r="D14" s="154" t="s">
        <v>217</v>
      </c>
      <c r="E14" s="154" t="s">
        <v>58</v>
      </c>
      <c r="F14" s="175" t="s">
        <v>218</v>
      </c>
      <c r="G14" s="21">
        <v>391400</v>
      </c>
      <c r="H14" s="21">
        <v>20600</v>
      </c>
      <c r="I14" s="21">
        <f>G14+H14</f>
        <v>412000</v>
      </c>
      <c r="J14" s="176"/>
      <c r="K14" s="177"/>
      <c r="L14" s="177"/>
      <c r="M14" s="177"/>
      <c r="N14" s="177"/>
      <c r="O14" s="177" t="s">
        <v>183</v>
      </c>
      <c r="P14" s="177" t="s">
        <v>185</v>
      </c>
      <c r="Q14" s="177">
        <v>157895</v>
      </c>
      <c r="R14" s="177" t="s">
        <v>188</v>
      </c>
      <c r="S14" s="177" t="s">
        <v>174</v>
      </c>
      <c r="T14" s="21">
        <v>254105</v>
      </c>
      <c r="U14" s="177"/>
      <c r="V14" s="177"/>
      <c r="W14" s="177"/>
      <c r="X14" s="177"/>
      <c r="Y14" s="177"/>
      <c r="Z14" s="177"/>
      <c r="AA14" s="177"/>
      <c r="AB14" s="177"/>
      <c r="AC14" s="177"/>
      <c r="AD14" s="164" t="s">
        <v>197</v>
      </c>
      <c r="AE14" s="177"/>
      <c r="AF14" s="178" t="s">
        <v>219</v>
      </c>
    </row>
    <row r="15" spans="1:32" ht="129" customHeight="1">
      <c r="A15" s="153">
        <v>6</v>
      </c>
      <c r="B15" s="154" t="s">
        <v>45</v>
      </c>
      <c r="C15" s="154" t="s">
        <v>56</v>
      </c>
      <c r="D15" s="179" t="s">
        <v>220</v>
      </c>
      <c r="E15" s="154" t="s">
        <v>58</v>
      </c>
      <c r="F15" s="175" t="s">
        <v>218</v>
      </c>
      <c r="G15" s="21">
        <v>316156</v>
      </c>
      <c r="H15" s="21">
        <v>16640</v>
      </c>
      <c r="I15" s="21">
        <f t="shared" ref="I15:I41" si="3">G15+H15</f>
        <v>332796</v>
      </c>
      <c r="J15" s="176"/>
      <c r="K15" s="177"/>
      <c r="L15" s="177"/>
      <c r="M15" s="177"/>
      <c r="N15" s="177"/>
      <c r="O15" s="177" t="s">
        <v>183</v>
      </c>
      <c r="P15" s="177" t="s">
        <v>185</v>
      </c>
      <c r="Q15" s="177">
        <v>119278</v>
      </c>
      <c r="R15" s="177" t="s">
        <v>188</v>
      </c>
      <c r="S15" s="177" t="s">
        <v>174</v>
      </c>
      <c r="T15" s="21">
        <v>213518</v>
      </c>
      <c r="U15" s="177"/>
      <c r="V15" s="177"/>
      <c r="W15" s="177"/>
      <c r="X15" s="177"/>
      <c r="Y15" s="177"/>
      <c r="Z15" s="177"/>
      <c r="AA15" s="177"/>
      <c r="AB15" s="177"/>
      <c r="AC15" s="177"/>
      <c r="AD15" s="164" t="s">
        <v>197</v>
      </c>
      <c r="AE15" s="177"/>
      <c r="AF15" s="178" t="s">
        <v>221</v>
      </c>
    </row>
    <row r="16" spans="1:32" ht="145.5" customHeight="1">
      <c r="A16" s="153">
        <v>7</v>
      </c>
      <c r="B16" s="154" t="s">
        <v>45</v>
      </c>
      <c r="C16" s="154" t="s">
        <v>56</v>
      </c>
      <c r="D16" s="154" t="s">
        <v>222</v>
      </c>
      <c r="E16" s="154" t="s">
        <v>58</v>
      </c>
      <c r="F16" s="175" t="s">
        <v>223</v>
      </c>
      <c r="G16" s="21">
        <v>688352</v>
      </c>
      <c r="H16" s="21">
        <v>36230</v>
      </c>
      <c r="I16" s="21">
        <f t="shared" si="3"/>
        <v>724582</v>
      </c>
      <c r="J16" s="176"/>
      <c r="K16" s="177"/>
      <c r="L16" s="177"/>
      <c r="M16" s="177"/>
      <c r="N16" s="177"/>
      <c r="O16" s="177" t="s">
        <v>183</v>
      </c>
      <c r="P16" s="177" t="s">
        <v>185</v>
      </c>
      <c r="Q16" s="177">
        <v>315790</v>
      </c>
      <c r="R16" s="177" t="s">
        <v>188</v>
      </c>
      <c r="S16" s="177" t="s">
        <v>174</v>
      </c>
      <c r="T16" s="21">
        <v>408792</v>
      </c>
      <c r="U16" s="177"/>
      <c r="V16" s="177"/>
      <c r="W16" s="177"/>
      <c r="X16" s="177"/>
      <c r="Y16" s="177"/>
      <c r="Z16" s="177"/>
      <c r="AA16" s="177"/>
      <c r="AB16" s="177"/>
      <c r="AC16" s="177"/>
      <c r="AD16" s="164" t="s">
        <v>197</v>
      </c>
      <c r="AE16" s="177"/>
      <c r="AF16" s="178" t="s">
        <v>224</v>
      </c>
    </row>
    <row r="17" spans="1:32" ht="135.75" customHeight="1">
      <c r="A17" s="153">
        <v>8</v>
      </c>
      <c r="B17" s="154" t="s">
        <v>45</v>
      </c>
      <c r="C17" s="154" t="s">
        <v>56</v>
      </c>
      <c r="D17" s="179" t="s">
        <v>225</v>
      </c>
      <c r="E17" s="154" t="s">
        <v>58</v>
      </c>
      <c r="F17" s="175" t="s">
        <v>223</v>
      </c>
      <c r="G17" s="21">
        <v>1080274</v>
      </c>
      <c r="H17" s="21">
        <v>56857</v>
      </c>
      <c r="I17" s="21">
        <f t="shared" si="3"/>
        <v>1137131</v>
      </c>
      <c r="J17" s="176"/>
      <c r="K17" s="177"/>
      <c r="L17" s="177"/>
      <c r="M17" s="177"/>
      <c r="N17" s="177"/>
      <c r="O17" s="177" t="s">
        <v>183</v>
      </c>
      <c r="P17" s="177" t="s">
        <v>185</v>
      </c>
      <c r="Q17" s="177">
        <v>315790</v>
      </c>
      <c r="R17" s="177" t="s">
        <v>188</v>
      </c>
      <c r="S17" s="177" t="s">
        <v>174</v>
      </c>
      <c r="T17" s="21">
        <v>821341</v>
      </c>
      <c r="U17" s="177"/>
      <c r="V17" s="177"/>
      <c r="W17" s="177"/>
      <c r="X17" s="177"/>
      <c r="Y17" s="177"/>
      <c r="Z17" s="177"/>
      <c r="AA17" s="177"/>
      <c r="AB17" s="177"/>
      <c r="AC17" s="177"/>
      <c r="AD17" s="164" t="s">
        <v>197</v>
      </c>
      <c r="AE17" s="177"/>
      <c r="AF17" s="178" t="s">
        <v>226</v>
      </c>
    </row>
    <row r="18" spans="1:32" s="181" customFormat="1" ht="129" customHeight="1">
      <c r="A18" s="153">
        <v>9</v>
      </c>
      <c r="B18" s="154" t="s">
        <v>45</v>
      </c>
      <c r="C18" s="154" t="s">
        <v>56</v>
      </c>
      <c r="D18" s="179" t="s">
        <v>227</v>
      </c>
      <c r="E18" s="154" t="s">
        <v>58</v>
      </c>
      <c r="F18" s="175" t="s">
        <v>223</v>
      </c>
      <c r="G18" s="21">
        <f>2190380*0.95</f>
        <v>2080861</v>
      </c>
      <c r="H18" s="21">
        <f>2190380*0.05</f>
        <v>109519</v>
      </c>
      <c r="I18" s="21">
        <f t="shared" si="3"/>
        <v>2190380</v>
      </c>
      <c r="J18" s="176"/>
      <c r="K18" s="177"/>
      <c r="L18" s="177"/>
      <c r="M18" s="177"/>
      <c r="N18" s="177"/>
      <c r="O18" s="177" t="s">
        <v>183</v>
      </c>
      <c r="P18" s="177" t="s">
        <v>185</v>
      </c>
      <c r="Q18" s="177">
        <v>368421</v>
      </c>
      <c r="R18" s="177" t="s">
        <v>188</v>
      </c>
      <c r="S18" s="177" t="s">
        <v>174</v>
      </c>
      <c r="T18" s="21">
        <v>685270</v>
      </c>
      <c r="U18" s="177" t="s">
        <v>188</v>
      </c>
      <c r="V18" s="177" t="s">
        <v>174</v>
      </c>
      <c r="W18" s="180">
        <f>I18-Q18-T18</f>
        <v>1136689</v>
      </c>
      <c r="X18" s="180"/>
      <c r="Y18" s="180"/>
      <c r="Z18" s="180"/>
      <c r="AA18" s="180"/>
      <c r="AB18" s="180"/>
      <c r="AC18" s="180"/>
      <c r="AD18" s="164" t="s">
        <v>197</v>
      </c>
      <c r="AE18" s="177"/>
      <c r="AF18" s="178" t="s">
        <v>228</v>
      </c>
    </row>
    <row r="19" spans="1:32" s="181" customFormat="1" ht="129" customHeight="1">
      <c r="A19" s="153">
        <v>10</v>
      </c>
      <c r="B19" s="154" t="s">
        <v>45</v>
      </c>
      <c r="C19" s="154" t="s">
        <v>56</v>
      </c>
      <c r="D19" s="179" t="s">
        <v>229</v>
      </c>
      <c r="E19" s="154" t="s">
        <v>58</v>
      </c>
      <c r="F19" s="175" t="s">
        <v>223</v>
      </c>
      <c r="G19" s="21">
        <f>2148620*0.95</f>
        <v>2041189</v>
      </c>
      <c r="H19" s="21">
        <f>2148620*0.05</f>
        <v>107431</v>
      </c>
      <c r="I19" s="21">
        <f t="shared" si="3"/>
        <v>2148620</v>
      </c>
      <c r="J19" s="176"/>
      <c r="K19" s="177"/>
      <c r="L19" s="177"/>
      <c r="M19" s="177"/>
      <c r="N19" s="177"/>
      <c r="O19" s="177" t="s">
        <v>183</v>
      </c>
      <c r="P19" s="177" t="s">
        <v>185</v>
      </c>
      <c r="Q19" s="177">
        <v>368421</v>
      </c>
      <c r="R19" s="177" t="s">
        <v>188</v>
      </c>
      <c r="S19" s="177" t="s">
        <v>174</v>
      </c>
      <c r="T19" s="21">
        <v>685270</v>
      </c>
      <c r="U19" s="177" t="s">
        <v>188</v>
      </c>
      <c r="V19" s="177" t="s">
        <v>174</v>
      </c>
      <c r="W19" s="180">
        <f>I19-Q19-T19</f>
        <v>1094929</v>
      </c>
      <c r="X19" s="180"/>
      <c r="Y19" s="180"/>
      <c r="Z19" s="180"/>
      <c r="AA19" s="180"/>
      <c r="AB19" s="180"/>
      <c r="AC19" s="180"/>
      <c r="AD19" s="164" t="s">
        <v>197</v>
      </c>
      <c r="AE19" s="177"/>
      <c r="AF19" s="178" t="s">
        <v>230</v>
      </c>
    </row>
    <row r="20" spans="1:32" ht="138" customHeight="1">
      <c r="A20" s="153">
        <v>11</v>
      </c>
      <c r="B20" s="154" t="s">
        <v>45</v>
      </c>
      <c r="C20" s="154" t="s">
        <v>56</v>
      </c>
      <c r="D20" s="179" t="s">
        <v>231</v>
      </c>
      <c r="E20" s="154" t="s">
        <v>58</v>
      </c>
      <c r="F20" s="175" t="s">
        <v>223</v>
      </c>
      <c r="G20" s="21">
        <v>1072550</v>
      </c>
      <c r="H20" s="21">
        <v>56450</v>
      </c>
      <c r="I20" s="21">
        <f t="shared" si="3"/>
        <v>1129000</v>
      </c>
      <c r="J20" s="176"/>
      <c r="K20" s="177"/>
      <c r="L20" s="177"/>
      <c r="M20" s="177"/>
      <c r="N20" s="177"/>
      <c r="O20" s="177" t="s">
        <v>183</v>
      </c>
      <c r="P20" s="177" t="s">
        <v>185</v>
      </c>
      <c r="Q20" s="177">
        <v>315790</v>
      </c>
      <c r="R20" s="177" t="s">
        <v>188</v>
      </c>
      <c r="S20" s="177" t="s">
        <v>174</v>
      </c>
      <c r="T20" s="21">
        <v>813210</v>
      </c>
      <c r="U20" s="177"/>
      <c r="V20" s="177"/>
      <c r="W20" s="177"/>
      <c r="X20" s="177"/>
      <c r="Y20" s="177"/>
      <c r="Z20" s="177"/>
      <c r="AA20" s="177"/>
      <c r="AB20" s="177"/>
      <c r="AC20" s="177"/>
      <c r="AD20" s="164" t="s">
        <v>197</v>
      </c>
      <c r="AE20" s="177"/>
      <c r="AF20" s="178" t="s">
        <v>232</v>
      </c>
    </row>
    <row r="21" spans="1:32" ht="143.25" customHeight="1">
      <c r="A21" s="153">
        <v>12</v>
      </c>
      <c r="B21" s="154" t="s">
        <v>45</v>
      </c>
      <c r="C21" s="154" t="s">
        <v>56</v>
      </c>
      <c r="D21" s="154" t="s">
        <v>233</v>
      </c>
      <c r="E21" s="154" t="s">
        <v>58</v>
      </c>
      <c r="F21" s="175" t="s">
        <v>223</v>
      </c>
      <c r="G21" s="21">
        <v>3087500</v>
      </c>
      <c r="H21" s="21">
        <v>162500</v>
      </c>
      <c r="I21" s="21">
        <f t="shared" si="3"/>
        <v>3250000</v>
      </c>
      <c r="J21" s="176"/>
      <c r="K21" s="177"/>
      <c r="L21" s="177"/>
      <c r="M21" s="177"/>
      <c r="N21" s="177"/>
      <c r="O21" s="177"/>
      <c r="P21" s="177"/>
      <c r="Q21" s="177"/>
      <c r="R21" s="177" t="s">
        <v>183</v>
      </c>
      <c r="S21" s="177" t="s">
        <v>185</v>
      </c>
      <c r="T21" s="21">
        <v>1500000</v>
      </c>
      <c r="U21" s="177" t="s">
        <v>188</v>
      </c>
      <c r="V21" s="177" t="s">
        <v>88</v>
      </c>
      <c r="W21" s="177">
        <v>1750000</v>
      </c>
      <c r="X21" s="177"/>
      <c r="Y21" s="177"/>
      <c r="Z21" s="177"/>
      <c r="AA21" s="177"/>
      <c r="AB21" s="177"/>
      <c r="AC21" s="177"/>
      <c r="AD21" s="164" t="s">
        <v>197</v>
      </c>
      <c r="AE21" s="177"/>
      <c r="AF21" s="178" t="s">
        <v>234</v>
      </c>
    </row>
    <row r="22" spans="1:32" ht="135.75" customHeight="1">
      <c r="A22" s="153">
        <v>13</v>
      </c>
      <c r="B22" s="154" t="s">
        <v>45</v>
      </c>
      <c r="C22" s="154" t="s">
        <v>56</v>
      </c>
      <c r="D22" s="154" t="s">
        <v>235</v>
      </c>
      <c r="E22" s="154" t="s">
        <v>58</v>
      </c>
      <c r="F22" s="175" t="s">
        <v>223</v>
      </c>
      <c r="G22" s="21">
        <v>1101050</v>
      </c>
      <c r="H22" s="21">
        <v>57950</v>
      </c>
      <c r="I22" s="21">
        <f t="shared" si="3"/>
        <v>1159000</v>
      </c>
      <c r="J22" s="176"/>
      <c r="K22" s="177"/>
      <c r="L22" s="177"/>
      <c r="M22" s="177"/>
      <c r="N22" s="177"/>
      <c r="O22" s="177"/>
      <c r="P22" s="177"/>
      <c r="Q22" s="177"/>
      <c r="R22" s="177" t="s">
        <v>183</v>
      </c>
      <c r="S22" s="177" t="s">
        <v>185</v>
      </c>
      <c r="T22" s="21">
        <v>500000</v>
      </c>
      <c r="U22" s="177" t="s">
        <v>188</v>
      </c>
      <c r="V22" s="177" t="s">
        <v>88</v>
      </c>
      <c r="W22" s="177">
        <v>659000</v>
      </c>
      <c r="X22" s="177"/>
      <c r="Y22" s="177"/>
      <c r="Z22" s="177"/>
      <c r="AA22" s="177"/>
      <c r="AB22" s="177"/>
      <c r="AC22" s="177"/>
      <c r="AD22" s="164" t="s">
        <v>197</v>
      </c>
      <c r="AE22" s="177"/>
      <c r="AF22" s="178" t="s">
        <v>236</v>
      </c>
    </row>
    <row r="23" spans="1:32" ht="147.75" customHeight="1">
      <c r="A23" s="153">
        <v>14</v>
      </c>
      <c r="B23" s="154" t="s">
        <v>45</v>
      </c>
      <c r="C23" s="154" t="s">
        <v>56</v>
      </c>
      <c r="D23" s="154" t="s">
        <v>237</v>
      </c>
      <c r="E23" s="154" t="s">
        <v>58</v>
      </c>
      <c r="F23" s="175" t="s">
        <v>223</v>
      </c>
      <c r="G23" s="21">
        <v>796100</v>
      </c>
      <c r="H23" s="21">
        <v>41900</v>
      </c>
      <c r="I23" s="21">
        <f t="shared" si="3"/>
        <v>838000</v>
      </c>
      <c r="J23" s="176"/>
      <c r="K23" s="177"/>
      <c r="L23" s="177"/>
      <c r="M23" s="177"/>
      <c r="N23" s="177"/>
      <c r="O23" s="177"/>
      <c r="P23" s="177"/>
      <c r="Q23" s="177"/>
      <c r="R23" s="177" t="s">
        <v>183</v>
      </c>
      <c r="S23" s="177" t="s">
        <v>185</v>
      </c>
      <c r="T23" s="21">
        <v>400000</v>
      </c>
      <c r="U23" s="177" t="s">
        <v>188</v>
      </c>
      <c r="V23" s="177" t="s">
        <v>88</v>
      </c>
      <c r="W23" s="177">
        <v>438000</v>
      </c>
      <c r="X23" s="177"/>
      <c r="Y23" s="177"/>
      <c r="Z23" s="177"/>
      <c r="AA23" s="177"/>
      <c r="AB23" s="177"/>
      <c r="AC23" s="177"/>
      <c r="AD23" s="164" t="s">
        <v>197</v>
      </c>
      <c r="AE23" s="177"/>
      <c r="AF23" s="178" t="s">
        <v>238</v>
      </c>
    </row>
    <row r="24" spans="1:32" ht="57" customHeight="1">
      <c r="A24" s="182"/>
      <c r="B24" s="183"/>
      <c r="C24" s="183"/>
      <c r="D24" s="183"/>
      <c r="E24" s="183"/>
      <c r="F24" s="184"/>
      <c r="G24" s="185"/>
      <c r="H24" s="186"/>
      <c r="I24" s="186"/>
      <c r="J24" s="187"/>
      <c r="K24" s="174"/>
      <c r="L24" s="174"/>
      <c r="M24" s="174"/>
      <c r="N24" s="174"/>
      <c r="O24" s="174"/>
      <c r="P24" s="174"/>
      <c r="Q24" s="174"/>
      <c r="R24" s="174"/>
      <c r="S24" s="174"/>
      <c r="T24" s="186"/>
      <c r="U24" s="174"/>
      <c r="V24" s="174"/>
      <c r="W24" s="174"/>
      <c r="X24" s="174"/>
      <c r="Y24" s="174"/>
      <c r="Z24" s="174"/>
      <c r="AA24" s="174"/>
      <c r="AB24" s="174"/>
      <c r="AC24" s="174"/>
      <c r="AD24" s="188"/>
      <c r="AE24" s="174"/>
      <c r="AF24" s="189"/>
    </row>
    <row r="25" spans="1:32" ht="147.75" customHeight="1">
      <c r="A25" s="153">
        <v>1</v>
      </c>
      <c r="B25" s="154" t="s">
        <v>45</v>
      </c>
      <c r="C25" s="154" t="s">
        <v>56</v>
      </c>
      <c r="D25" s="154" t="s">
        <v>239</v>
      </c>
      <c r="E25" s="154" t="s">
        <v>58</v>
      </c>
      <c r="F25" s="175" t="s">
        <v>223</v>
      </c>
      <c r="G25" s="168">
        <f>(T25+W25)*0.95</f>
        <v>1276800</v>
      </c>
      <c r="H25" s="160">
        <f>T25+W25-G25</f>
        <v>67200</v>
      </c>
      <c r="I25" s="160">
        <f t="shared" si="3"/>
        <v>1344000</v>
      </c>
      <c r="J25" s="176"/>
      <c r="K25" s="177"/>
      <c r="L25" s="177"/>
      <c r="M25" s="177"/>
      <c r="N25" s="177"/>
      <c r="O25" s="177"/>
      <c r="P25" s="177"/>
      <c r="Q25" s="177"/>
      <c r="R25" s="177" t="s">
        <v>183</v>
      </c>
      <c r="S25" s="177" t="s">
        <v>185</v>
      </c>
      <c r="T25" s="21">
        <v>700000</v>
      </c>
      <c r="U25" s="177" t="s">
        <v>188</v>
      </c>
      <c r="V25" s="177" t="s">
        <v>88</v>
      </c>
      <c r="W25" s="177">
        <v>644000</v>
      </c>
      <c r="X25" s="177"/>
      <c r="Y25" s="177"/>
      <c r="Z25" s="177"/>
      <c r="AA25" s="177"/>
      <c r="AB25" s="177"/>
      <c r="AC25" s="177"/>
      <c r="AD25" s="164" t="s">
        <v>197</v>
      </c>
      <c r="AE25" s="177"/>
      <c r="AF25" s="178" t="s">
        <v>240</v>
      </c>
    </row>
    <row r="26" spans="1:32" ht="147.75" customHeight="1">
      <c r="A26" s="153">
        <v>2</v>
      </c>
      <c r="B26" s="154" t="s">
        <v>45</v>
      </c>
      <c r="C26" s="154" t="s">
        <v>56</v>
      </c>
      <c r="D26" s="154" t="s">
        <v>241</v>
      </c>
      <c r="E26" s="154" t="s">
        <v>58</v>
      </c>
      <c r="F26" s="175" t="s">
        <v>223</v>
      </c>
      <c r="G26" s="168">
        <f t="shared" ref="G26:G41" si="4">(T26+W26)*0.95</f>
        <v>2375000</v>
      </c>
      <c r="H26" s="160">
        <f t="shared" ref="H26:H41" si="5">T26+W26-G26</f>
        <v>125000</v>
      </c>
      <c r="I26" s="160">
        <f t="shared" si="3"/>
        <v>2500000</v>
      </c>
      <c r="J26" s="176"/>
      <c r="K26" s="177"/>
      <c r="L26" s="177"/>
      <c r="M26" s="177"/>
      <c r="N26" s="177"/>
      <c r="O26" s="177"/>
      <c r="P26" s="177"/>
      <c r="Q26" s="177"/>
      <c r="R26" s="177" t="s">
        <v>183</v>
      </c>
      <c r="S26" s="177" t="s">
        <v>185</v>
      </c>
      <c r="T26" s="21">
        <v>1000000</v>
      </c>
      <c r="U26" s="177" t="s">
        <v>188</v>
      </c>
      <c r="V26" s="177" t="s">
        <v>88</v>
      </c>
      <c r="W26" s="177">
        <v>1500000</v>
      </c>
      <c r="X26" s="177"/>
      <c r="Y26" s="177"/>
      <c r="Z26" s="177"/>
      <c r="AA26" s="177"/>
      <c r="AB26" s="177"/>
      <c r="AC26" s="177"/>
      <c r="AD26" s="164" t="s">
        <v>197</v>
      </c>
      <c r="AE26" s="177"/>
      <c r="AF26" s="178" t="s">
        <v>242</v>
      </c>
    </row>
    <row r="27" spans="1:32" ht="147.75" customHeight="1">
      <c r="A27" s="153">
        <v>3</v>
      </c>
      <c r="B27" s="154" t="s">
        <v>45</v>
      </c>
      <c r="C27" s="154" t="s">
        <v>56</v>
      </c>
      <c r="D27" s="154" t="s">
        <v>243</v>
      </c>
      <c r="E27" s="154" t="s">
        <v>58</v>
      </c>
      <c r="F27" s="175" t="s">
        <v>223</v>
      </c>
      <c r="G27" s="168">
        <f t="shared" si="4"/>
        <v>2470000</v>
      </c>
      <c r="H27" s="160">
        <f t="shared" si="5"/>
        <v>130000</v>
      </c>
      <c r="I27" s="160">
        <f t="shared" si="3"/>
        <v>2600000</v>
      </c>
      <c r="J27" s="176"/>
      <c r="K27" s="177"/>
      <c r="L27" s="177"/>
      <c r="M27" s="177"/>
      <c r="N27" s="177"/>
      <c r="O27" s="177"/>
      <c r="P27" s="177"/>
      <c r="Q27" s="177"/>
      <c r="R27" s="177" t="s">
        <v>183</v>
      </c>
      <c r="S27" s="177" t="s">
        <v>185</v>
      </c>
      <c r="T27" s="21">
        <v>1000000</v>
      </c>
      <c r="U27" s="177" t="s">
        <v>188</v>
      </c>
      <c r="V27" s="177" t="s">
        <v>88</v>
      </c>
      <c r="W27" s="177">
        <v>1600000</v>
      </c>
      <c r="X27" s="177"/>
      <c r="Y27" s="177"/>
      <c r="Z27" s="177"/>
      <c r="AA27" s="177"/>
      <c r="AB27" s="177"/>
      <c r="AC27" s="177"/>
      <c r="AD27" s="164" t="s">
        <v>197</v>
      </c>
      <c r="AE27" s="177"/>
      <c r="AF27" s="178" t="s">
        <v>244</v>
      </c>
    </row>
    <row r="28" spans="1:32" ht="147.75" customHeight="1">
      <c r="A28" s="153">
        <v>4</v>
      </c>
      <c r="B28" s="154" t="s">
        <v>45</v>
      </c>
      <c r="C28" s="154" t="s">
        <v>56</v>
      </c>
      <c r="D28" s="154" t="s">
        <v>245</v>
      </c>
      <c r="E28" s="154" t="s">
        <v>58</v>
      </c>
      <c r="F28" s="175" t="s">
        <v>223</v>
      </c>
      <c r="G28" s="168">
        <f t="shared" si="4"/>
        <v>1165650</v>
      </c>
      <c r="H28" s="160">
        <f t="shared" si="5"/>
        <v>61350</v>
      </c>
      <c r="I28" s="160">
        <f t="shared" si="3"/>
        <v>1227000</v>
      </c>
      <c r="J28" s="176"/>
      <c r="K28" s="177"/>
      <c r="L28" s="177"/>
      <c r="M28" s="177"/>
      <c r="N28" s="177"/>
      <c r="O28" s="177"/>
      <c r="P28" s="177"/>
      <c r="Q28" s="177"/>
      <c r="R28" s="177" t="s">
        <v>183</v>
      </c>
      <c r="S28" s="177" t="s">
        <v>185</v>
      </c>
      <c r="T28" s="21">
        <v>600000</v>
      </c>
      <c r="U28" s="177" t="s">
        <v>188</v>
      </c>
      <c r="V28" s="177" t="s">
        <v>88</v>
      </c>
      <c r="W28" s="177">
        <v>627000</v>
      </c>
      <c r="X28" s="177"/>
      <c r="Y28" s="177"/>
      <c r="Z28" s="177"/>
      <c r="AA28" s="177"/>
      <c r="AB28" s="177"/>
      <c r="AC28" s="177"/>
      <c r="AD28" s="164" t="s">
        <v>197</v>
      </c>
      <c r="AE28" s="177"/>
      <c r="AF28" s="178" t="s">
        <v>246</v>
      </c>
    </row>
    <row r="29" spans="1:32" ht="147.75" customHeight="1">
      <c r="A29" s="153">
        <v>5</v>
      </c>
      <c r="B29" s="154" t="s">
        <v>45</v>
      </c>
      <c r="C29" s="154" t="s">
        <v>56</v>
      </c>
      <c r="D29" s="154" t="s">
        <v>247</v>
      </c>
      <c r="E29" s="154" t="s">
        <v>58</v>
      </c>
      <c r="F29" s="175" t="s">
        <v>223</v>
      </c>
      <c r="G29" s="168">
        <f t="shared" si="4"/>
        <v>579500</v>
      </c>
      <c r="H29" s="160">
        <f t="shared" si="5"/>
        <v>30500</v>
      </c>
      <c r="I29" s="160">
        <f t="shared" si="3"/>
        <v>610000</v>
      </c>
      <c r="J29" s="176"/>
      <c r="K29" s="177"/>
      <c r="L29" s="177"/>
      <c r="M29" s="177"/>
      <c r="N29" s="177"/>
      <c r="O29" s="177"/>
      <c r="P29" s="177"/>
      <c r="Q29" s="177"/>
      <c r="R29" s="177" t="s">
        <v>183</v>
      </c>
      <c r="S29" s="177" t="s">
        <v>185</v>
      </c>
      <c r="T29" s="21">
        <v>300000</v>
      </c>
      <c r="U29" s="177" t="s">
        <v>188</v>
      </c>
      <c r="V29" s="177" t="s">
        <v>88</v>
      </c>
      <c r="W29" s="177">
        <v>310000</v>
      </c>
      <c r="X29" s="177"/>
      <c r="Y29" s="177"/>
      <c r="Z29" s="177"/>
      <c r="AA29" s="177"/>
      <c r="AB29" s="177"/>
      <c r="AC29" s="177"/>
      <c r="AD29" s="164" t="s">
        <v>197</v>
      </c>
      <c r="AE29" s="177"/>
      <c r="AF29" s="178" t="s">
        <v>248</v>
      </c>
    </row>
    <row r="30" spans="1:32" ht="147.75" customHeight="1">
      <c r="A30" s="153">
        <v>6</v>
      </c>
      <c r="B30" s="154" t="s">
        <v>45</v>
      </c>
      <c r="C30" s="154" t="s">
        <v>56</v>
      </c>
      <c r="D30" s="154" t="s">
        <v>249</v>
      </c>
      <c r="E30" s="154" t="s">
        <v>58</v>
      </c>
      <c r="F30" s="175" t="s">
        <v>223</v>
      </c>
      <c r="G30" s="168">
        <f t="shared" si="4"/>
        <v>1425000</v>
      </c>
      <c r="H30" s="160">
        <f t="shared" si="5"/>
        <v>75000</v>
      </c>
      <c r="I30" s="160">
        <f t="shared" si="3"/>
        <v>1500000</v>
      </c>
      <c r="J30" s="176"/>
      <c r="K30" s="177"/>
      <c r="L30" s="177"/>
      <c r="M30" s="177"/>
      <c r="N30" s="177"/>
      <c r="O30" s="177"/>
      <c r="P30" s="177"/>
      <c r="Q30" s="177"/>
      <c r="R30" s="177" t="s">
        <v>183</v>
      </c>
      <c r="S30" s="177" t="s">
        <v>185</v>
      </c>
      <c r="T30" s="21">
        <v>700000</v>
      </c>
      <c r="U30" s="177" t="s">
        <v>188</v>
      </c>
      <c r="V30" s="177" t="s">
        <v>88</v>
      </c>
      <c r="W30" s="177">
        <v>800000</v>
      </c>
      <c r="X30" s="177"/>
      <c r="Y30" s="177"/>
      <c r="Z30" s="177"/>
      <c r="AA30" s="177"/>
      <c r="AB30" s="177"/>
      <c r="AC30" s="177"/>
      <c r="AD30" s="164" t="s">
        <v>197</v>
      </c>
      <c r="AE30" s="177"/>
      <c r="AF30" s="178" t="s">
        <v>250</v>
      </c>
    </row>
    <row r="31" spans="1:32" ht="147.75" customHeight="1">
      <c r="A31" s="153">
        <v>7</v>
      </c>
      <c r="B31" s="154" t="s">
        <v>45</v>
      </c>
      <c r="C31" s="154" t="s">
        <v>56</v>
      </c>
      <c r="D31" s="154" t="s">
        <v>251</v>
      </c>
      <c r="E31" s="154" t="s">
        <v>58</v>
      </c>
      <c r="F31" s="175" t="s">
        <v>223</v>
      </c>
      <c r="G31" s="168">
        <f t="shared" si="4"/>
        <v>2707500</v>
      </c>
      <c r="H31" s="160">
        <f t="shared" si="5"/>
        <v>142500</v>
      </c>
      <c r="I31" s="160">
        <f t="shared" si="3"/>
        <v>2850000</v>
      </c>
      <c r="J31" s="176"/>
      <c r="K31" s="177"/>
      <c r="L31" s="177"/>
      <c r="M31" s="177"/>
      <c r="N31" s="177"/>
      <c r="O31" s="177"/>
      <c r="P31" s="177"/>
      <c r="Q31" s="177"/>
      <c r="R31" s="177" t="s">
        <v>183</v>
      </c>
      <c r="S31" s="177" t="s">
        <v>185</v>
      </c>
      <c r="T31" s="21">
        <v>1000000</v>
      </c>
      <c r="U31" s="177" t="s">
        <v>188</v>
      </c>
      <c r="V31" s="177" t="s">
        <v>88</v>
      </c>
      <c r="W31" s="177">
        <v>1850000</v>
      </c>
      <c r="X31" s="177"/>
      <c r="Y31" s="177"/>
      <c r="Z31" s="177"/>
      <c r="AA31" s="177"/>
      <c r="AB31" s="177"/>
      <c r="AC31" s="177"/>
      <c r="AD31" s="164" t="s">
        <v>197</v>
      </c>
      <c r="AE31" s="177"/>
      <c r="AF31" s="178" t="s">
        <v>252</v>
      </c>
    </row>
    <row r="32" spans="1:32" ht="147.75" customHeight="1">
      <c r="A32" s="153">
        <v>8</v>
      </c>
      <c r="B32" s="154" t="s">
        <v>45</v>
      </c>
      <c r="C32" s="154" t="s">
        <v>56</v>
      </c>
      <c r="D32" s="154" t="s">
        <v>253</v>
      </c>
      <c r="E32" s="154" t="s">
        <v>58</v>
      </c>
      <c r="F32" s="175" t="s">
        <v>223</v>
      </c>
      <c r="G32" s="168">
        <f t="shared" si="4"/>
        <v>912000</v>
      </c>
      <c r="H32" s="160">
        <f t="shared" si="5"/>
        <v>48000</v>
      </c>
      <c r="I32" s="160">
        <f t="shared" si="3"/>
        <v>960000</v>
      </c>
      <c r="J32" s="176"/>
      <c r="K32" s="177"/>
      <c r="L32" s="177"/>
      <c r="M32" s="177"/>
      <c r="N32" s="177"/>
      <c r="O32" s="177"/>
      <c r="P32" s="177"/>
      <c r="Q32" s="177"/>
      <c r="R32" s="177" t="s">
        <v>183</v>
      </c>
      <c r="S32" s="177" t="s">
        <v>185</v>
      </c>
      <c r="T32" s="21">
        <v>500000</v>
      </c>
      <c r="U32" s="177" t="s">
        <v>188</v>
      </c>
      <c r="V32" s="177" t="s">
        <v>88</v>
      </c>
      <c r="W32" s="177">
        <v>460000</v>
      </c>
      <c r="X32" s="177"/>
      <c r="Y32" s="177"/>
      <c r="Z32" s="177"/>
      <c r="AA32" s="177"/>
      <c r="AB32" s="177"/>
      <c r="AC32" s="177"/>
      <c r="AD32" s="164" t="s">
        <v>197</v>
      </c>
      <c r="AE32" s="177"/>
      <c r="AF32" s="178" t="s">
        <v>254</v>
      </c>
    </row>
    <row r="33" spans="1:32" ht="147.75" customHeight="1">
      <c r="A33" s="153">
        <v>9</v>
      </c>
      <c r="B33" s="154" t="s">
        <v>45</v>
      </c>
      <c r="C33" s="154" t="s">
        <v>56</v>
      </c>
      <c r="D33" s="154" t="s">
        <v>255</v>
      </c>
      <c r="E33" s="154" t="s">
        <v>58</v>
      </c>
      <c r="F33" s="175" t="s">
        <v>223</v>
      </c>
      <c r="G33" s="168">
        <f t="shared" si="4"/>
        <v>144400</v>
      </c>
      <c r="H33" s="160">
        <f t="shared" si="5"/>
        <v>7600</v>
      </c>
      <c r="I33" s="160">
        <f t="shared" si="3"/>
        <v>152000</v>
      </c>
      <c r="J33" s="176"/>
      <c r="K33" s="177"/>
      <c r="L33" s="177"/>
      <c r="M33" s="177"/>
      <c r="N33" s="177"/>
      <c r="O33" s="177"/>
      <c r="P33" s="177"/>
      <c r="Q33" s="177"/>
      <c r="R33" s="177" t="s">
        <v>183</v>
      </c>
      <c r="S33" s="177" t="s">
        <v>185</v>
      </c>
      <c r="T33" s="21">
        <v>152000</v>
      </c>
      <c r="U33" s="177" t="s">
        <v>188</v>
      </c>
      <c r="V33" s="177" t="s">
        <v>88</v>
      </c>
      <c r="W33" s="177"/>
      <c r="X33" s="177"/>
      <c r="Y33" s="177"/>
      <c r="Z33" s="177"/>
      <c r="AA33" s="177"/>
      <c r="AB33" s="177"/>
      <c r="AC33" s="177"/>
      <c r="AD33" s="164" t="s">
        <v>197</v>
      </c>
      <c r="AE33" s="177"/>
      <c r="AF33" s="178" t="s">
        <v>256</v>
      </c>
    </row>
    <row r="34" spans="1:32" ht="147.75" customHeight="1">
      <c r="A34" s="153">
        <v>10</v>
      </c>
      <c r="B34" s="154" t="s">
        <v>45</v>
      </c>
      <c r="C34" s="154" t="s">
        <v>56</v>
      </c>
      <c r="D34" s="154" t="s">
        <v>257</v>
      </c>
      <c r="E34" s="154" t="s">
        <v>58</v>
      </c>
      <c r="F34" s="175" t="s">
        <v>223</v>
      </c>
      <c r="G34" s="168">
        <f t="shared" si="4"/>
        <v>1273000</v>
      </c>
      <c r="H34" s="160">
        <f t="shared" si="5"/>
        <v>67000</v>
      </c>
      <c r="I34" s="160">
        <f t="shared" si="3"/>
        <v>1340000</v>
      </c>
      <c r="J34" s="176"/>
      <c r="K34" s="177"/>
      <c r="L34" s="177"/>
      <c r="M34" s="177"/>
      <c r="N34" s="177"/>
      <c r="O34" s="177"/>
      <c r="P34" s="177"/>
      <c r="Q34" s="177"/>
      <c r="R34" s="177" t="s">
        <v>183</v>
      </c>
      <c r="S34" s="177" t="s">
        <v>185</v>
      </c>
      <c r="T34" s="21">
        <v>600000</v>
      </c>
      <c r="U34" s="177" t="s">
        <v>188</v>
      </c>
      <c r="V34" s="177" t="s">
        <v>88</v>
      </c>
      <c r="W34" s="177">
        <v>740000</v>
      </c>
      <c r="X34" s="177"/>
      <c r="Y34" s="177"/>
      <c r="Z34" s="177"/>
      <c r="AA34" s="177"/>
      <c r="AB34" s="177"/>
      <c r="AC34" s="177"/>
      <c r="AD34" s="164" t="s">
        <v>197</v>
      </c>
      <c r="AE34" s="177"/>
      <c r="AF34" s="178" t="s">
        <v>258</v>
      </c>
    </row>
    <row r="35" spans="1:32" ht="147.75" customHeight="1">
      <c r="A35" s="153">
        <v>11</v>
      </c>
      <c r="B35" s="154" t="s">
        <v>45</v>
      </c>
      <c r="C35" s="154" t="s">
        <v>56</v>
      </c>
      <c r="D35" s="154" t="s">
        <v>259</v>
      </c>
      <c r="E35" s="154" t="s">
        <v>58</v>
      </c>
      <c r="F35" s="175" t="s">
        <v>223</v>
      </c>
      <c r="G35" s="168">
        <f t="shared" si="4"/>
        <v>608000</v>
      </c>
      <c r="H35" s="160">
        <f t="shared" si="5"/>
        <v>32000</v>
      </c>
      <c r="I35" s="160">
        <f t="shared" si="3"/>
        <v>640000</v>
      </c>
      <c r="J35" s="176"/>
      <c r="K35" s="177"/>
      <c r="L35" s="177"/>
      <c r="M35" s="177"/>
      <c r="N35" s="177"/>
      <c r="O35" s="177"/>
      <c r="P35" s="177"/>
      <c r="Q35" s="177"/>
      <c r="R35" s="177" t="s">
        <v>183</v>
      </c>
      <c r="S35" s="177" t="s">
        <v>185</v>
      </c>
      <c r="T35" s="21">
        <v>300000</v>
      </c>
      <c r="U35" s="177" t="s">
        <v>188</v>
      </c>
      <c r="V35" s="177" t="s">
        <v>88</v>
      </c>
      <c r="W35" s="177">
        <v>340000</v>
      </c>
      <c r="X35" s="177"/>
      <c r="Y35" s="177"/>
      <c r="Z35" s="177"/>
      <c r="AA35" s="177"/>
      <c r="AB35" s="177"/>
      <c r="AC35" s="177"/>
      <c r="AD35" s="164" t="s">
        <v>197</v>
      </c>
      <c r="AE35" s="177"/>
      <c r="AF35" s="178" t="s">
        <v>260</v>
      </c>
    </row>
    <row r="36" spans="1:32" ht="147.75" customHeight="1">
      <c r="A36" s="153">
        <v>12</v>
      </c>
      <c r="B36" s="154" t="s">
        <v>45</v>
      </c>
      <c r="C36" s="154" t="s">
        <v>56</v>
      </c>
      <c r="D36" s="154" t="s">
        <v>261</v>
      </c>
      <c r="E36" s="154" t="s">
        <v>58</v>
      </c>
      <c r="F36" s="175" t="s">
        <v>223</v>
      </c>
      <c r="G36" s="168">
        <f t="shared" si="4"/>
        <v>95000</v>
      </c>
      <c r="H36" s="160">
        <f t="shared" si="5"/>
        <v>5000</v>
      </c>
      <c r="I36" s="160">
        <f t="shared" si="3"/>
        <v>100000</v>
      </c>
      <c r="J36" s="176"/>
      <c r="K36" s="177"/>
      <c r="L36" s="177"/>
      <c r="M36" s="177"/>
      <c r="N36" s="177"/>
      <c r="O36" s="177"/>
      <c r="P36" s="177"/>
      <c r="Q36" s="177"/>
      <c r="R36" s="177" t="s">
        <v>183</v>
      </c>
      <c r="S36" s="177" t="s">
        <v>185</v>
      </c>
      <c r="T36" s="21">
        <v>100000</v>
      </c>
      <c r="U36" s="177" t="s">
        <v>188</v>
      </c>
      <c r="V36" s="177" t="s">
        <v>88</v>
      </c>
      <c r="W36" s="177"/>
      <c r="X36" s="177"/>
      <c r="Y36" s="177"/>
      <c r="Z36" s="177"/>
      <c r="AA36" s="177"/>
      <c r="AB36" s="177"/>
      <c r="AC36" s="177"/>
      <c r="AD36" s="164" t="s">
        <v>197</v>
      </c>
      <c r="AE36" s="177"/>
      <c r="AF36" s="178" t="s">
        <v>262</v>
      </c>
    </row>
    <row r="37" spans="1:32" ht="147.75" customHeight="1">
      <c r="A37" s="153">
        <v>13</v>
      </c>
      <c r="B37" s="154" t="s">
        <v>45</v>
      </c>
      <c r="C37" s="154" t="s">
        <v>56</v>
      </c>
      <c r="D37" s="154" t="s">
        <v>263</v>
      </c>
      <c r="E37" s="154" t="s">
        <v>58</v>
      </c>
      <c r="F37" s="175" t="s">
        <v>223</v>
      </c>
      <c r="G37" s="168">
        <f t="shared" si="4"/>
        <v>684000</v>
      </c>
      <c r="H37" s="160">
        <f t="shared" si="5"/>
        <v>36000</v>
      </c>
      <c r="I37" s="160">
        <f t="shared" si="3"/>
        <v>720000</v>
      </c>
      <c r="J37" s="176"/>
      <c r="K37" s="177"/>
      <c r="L37" s="177"/>
      <c r="M37" s="177"/>
      <c r="N37" s="177"/>
      <c r="O37" s="177"/>
      <c r="P37" s="177"/>
      <c r="Q37" s="177"/>
      <c r="R37" s="177" t="s">
        <v>183</v>
      </c>
      <c r="S37" s="177" t="s">
        <v>185</v>
      </c>
      <c r="T37" s="21">
        <v>350000</v>
      </c>
      <c r="U37" s="177" t="s">
        <v>188</v>
      </c>
      <c r="V37" s="177" t="s">
        <v>88</v>
      </c>
      <c r="W37" s="177">
        <v>370000</v>
      </c>
      <c r="X37" s="177"/>
      <c r="Y37" s="177"/>
      <c r="Z37" s="177"/>
      <c r="AA37" s="177"/>
      <c r="AB37" s="177"/>
      <c r="AC37" s="177"/>
      <c r="AD37" s="164" t="s">
        <v>197</v>
      </c>
      <c r="AE37" s="177"/>
      <c r="AF37" s="178" t="s">
        <v>264</v>
      </c>
    </row>
    <row r="38" spans="1:32" ht="147.75" customHeight="1">
      <c r="A38" s="153">
        <v>14</v>
      </c>
      <c r="B38" s="154" t="s">
        <v>45</v>
      </c>
      <c r="C38" s="154" t="s">
        <v>56</v>
      </c>
      <c r="D38" s="154" t="s">
        <v>265</v>
      </c>
      <c r="E38" s="154" t="s">
        <v>58</v>
      </c>
      <c r="F38" s="175" t="s">
        <v>223</v>
      </c>
      <c r="G38" s="168">
        <f t="shared" si="4"/>
        <v>113050</v>
      </c>
      <c r="H38" s="160">
        <f t="shared" si="5"/>
        <v>5950</v>
      </c>
      <c r="I38" s="160">
        <f t="shared" si="3"/>
        <v>119000</v>
      </c>
      <c r="J38" s="176"/>
      <c r="K38" s="177"/>
      <c r="L38" s="177"/>
      <c r="M38" s="177"/>
      <c r="N38" s="177"/>
      <c r="O38" s="177"/>
      <c r="P38" s="177"/>
      <c r="Q38" s="177"/>
      <c r="R38" s="177" t="s">
        <v>183</v>
      </c>
      <c r="S38" s="177" t="s">
        <v>185</v>
      </c>
      <c r="T38" s="21">
        <v>119000</v>
      </c>
      <c r="U38" s="177" t="s">
        <v>188</v>
      </c>
      <c r="V38" s="177" t="s">
        <v>88</v>
      </c>
      <c r="W38" s="177"/>
      <c r="X38" s="177"/>
      <c r="Y38" s="177"/>
      <c r="Z38" s="177"/>
      <c r="AA38" s="177"/>
      <c r="AB38" s="177"/>
      <c r="AC38" s="177"/>
      <c r="AD38" s="164" t="s">
        <v>197</v>
      </c>
      <c r="AE38" s="177"/>
      <c r="AF38" s="178" t="s">
        <v>266</v>
      </c>
    </row>
    <row r="39" spans="1:32" ht="147.75" customHeight="1">
      <c r="A39" s="153">
        <v>15</v>
      </c>
      <c r="B39" s="154" t="s">
        <v>190</v>
      </c>
      <c r="C39" s="154" t="s">
        <v>267</v>
      </c>
      <c r="D39" s="154" t="s">
        <v>268</v>
      </c>
      <c r="E39" s="154" t="s">
        <v>269</v>
      </c>
      <c r="F39" s="175" t="s">
        <v>223</v>
      </c>
      <c r="G39" s="168">
        <f t="shared" si="4"/>
        <v>1634000</v>
      </c>
      <c r="H39" s="160">
        <f t="shared" si="5"/>
        <v>86000</v>
      </c>
      <c r="I39" s="160">
        <f t="shared" si="3"/>
        <v>1720000</v>
      </c>
      <c r="J39" s="176"/>
      <c r="K39" s="177"/>
      <c r="L39" s="177"/>
      <c r="M39" s="177"/>
      <c r="N39" s="177"/>
      <c r="O39" s="177"/>
      <c r="P39" s="177"/>
      <c r="Q39" s="177"/>
      <c r="R39" s="177" t="s">
        <v>183</v>
      </c>
      <c r="S39" s="177" t="s">
        <v>185</v>
      </c>
      <c r="T39" s="21">
        <v>720000</v>
      </c>
      <c r="U39" s="177" t="s">
        <v>188</v>
      </c>
      <c r="V39" s="177" t="s">
        <v>88</v>
      </c>
      <c r="W39" s="21">
        <v>1000000</v>
      </c>
      <c r="X39" s="21"/>
      <c r="Y39" s="21"/>
      <c r="Z39" s="21"/>
      <c r="AA39" s="21"/>
      <c r="AB39" s="21"/>
      <c r="AC39" s="21"/>
      <c r="AD39" s="164" t="s">
        <v>197</v>
      </c>
      <c r="AE39" s="177"/>
      <c r="AF39" s="178" t="s">
        <v>269</v>
      </c>
    </row>
    <row r="40" spans="1:32" ht="147.75" customHeight="1">
      <c r="A40" s="153">
        <v>16</v>
      </c>
      <c r="B40" s="154" t="s">
        <v>190</v>
      </c>
      <c r="C40" s="154" t="s">
        <v>267</v>
      </c>
      <c r="D40" s="154" t="s">
        <v>270</v>
      </c>
      <c r="E40" s="154" t="s">
        <v>271</v>
      </c>
      <c r="F40" s="175" t="s">
        <v>223</v>
      </c>
      <c r="G40" s="168">
        <f t="shared" si="4"/>
        <v>182400</v>
      </c>
      <c r="H40" s="160">
        <f t="shared" si="5"/>
        <v>9600</v>
      </c>
      <c r="I40" s="160">
        <f t="shared" si="3"/>
        <v>192000</v>
      </c>
      <c r="J40" s="176"/>
      <c r="K40" s="177"/>
      <c r="L40" s="177"/>
      <c r="M40" s="177"/>
      <c r="N40" s="177"/>
      <c r="O40" s="177"/>
      <c r="P40" s="177"/>
      <c r="Q40" s="177"/>
      <c r="R40" s="177" t="s">
        <v>183</v>
      </c>
      <c r="S40" s="177" t="s">
        <v>185</v>
      </c>
      <c r="T40" s="21">
        <v>192000</v>
      </c>
      <c r="U40" s="177" t="s">
        <v>188</v>
      </c>
      <c r="V40" s="177" t="s">
        <v>88</v>
      </c>
      <c r="W40" s="21"/>
      <c r="X40" s="21"/>
      <c r="Y40" s="21"/>
      <c r="Z40" s="21"/>
      <c r="AA40" s="21"/>
      <c r="AB40" s="21"/>
      <c r="AC40" s="21"/>
      <c r="AD40" s="164" t="s">
        <v>197</v>
      </c>
      <c r="AE40" s="177"/>
      <c r="AF40" s="178" t="s">
        <v>271</v>
      </c>
    </row>
    <row r="41" spans="1:32" ht="150">
      <c r="A41" s="153">
        <v>17</v>
      </c>
      <c r="B41" s="154" t="s">
        <v>190</v>
      </c>
      <c r="C41" s="154" t="s">
        <v>267</v>
      </c>
      <c r="D41" s="154" t="s">
        <v>272</v>
      </c>
      <c r="F41" s="175" t="s">
        <v>223</v>
      </c>
      <c r="G41" s="168">
        <f t="shared" si="4"/>
        <v>149150</v>
      </c>
      <c r="H41" s="160">
        <f t="shared" si="5"/>
        <v>7850</v>
      </c>
      <c r="I41" s="160">
        <f t="shared" si="3"/>
        <v>157000</v>
      </c>
      <c r="J41" s="176"/>
      <c r="K41" s="177"/>
      <c r="L41" s="177"/>
      <c r="M41" s="177"/>
      <c r="N41" s="177"/>
      <c r="O41" s="177"/>
      <c r="P41" s="177"/>
      <c r="Q41" s="177"/>
      <c r="R41" s="177" t="s">
        <v>183</v>
      </c>
      <c r="S41" s="177" t="s">
        <v>185</v>
      </c>
      <c r="T41" s="21">
        <v>157000</v>
      </c>
      <c r="U41" s="177"/>
      <c r="V41" s="177"/>
      <c r="W41" s="21"/>
      <c r="X41" s="21"/>
      <c r="Y41" s="21"/>
      <c r="Z41" s="21"/>
      <c r="AA41" s="21"/>
      <c r="AB41" s="21"/>
      <c r="AC41" s="21"/>
      <c r="AD41" s="164" t="s">
        <v>197</v>
      </c>
      <c r="AE41" s="177"/>
      <c r="AF41" s="178" t="s">
        <v>271</v>
      </c>
    </row>
    <row r="42" spans="1:32" ht="52.5" customHeight="1">
      <c r="A42" s="182"/>
      <c r="B42" s="183"/>
      <c r="C42" s="183"/>
      <c r="D42" s="183"/>
      <c r="E42" s="183"/>
      <c r="F42" s="184"/>
      <c r="G42" s="190"/>
      <c r="H42" s="191"/>
      <c r="I42" s="191"/>
      <c r="J42" s="187"/>
      <c r="K42" s="174"/>
      <c r="L42" s="174"/>
      <c r="M42" s="174"/>
      <c r="N42" s="174"/>
      <c r="O42" s="174"/>
      <c r="P42" s="174"/>
      <c r="Q42" s="174"/>
      <c r="R42" s="174"/>
      <c r="S42" s="174"/>
      <c r="T42" s="186"/>
      <c r="U42" s="174"/>
      <c r="V42" s="174"/>
      <c r="W42" s="186"/>
      <c r="X42" s="186"/>
      <c r="Y42" s="186"/>
      <c r="Z42" s="186"/>
      <c r="AA42" s="186"/>
      <c r="AB42" s="186"/>
      <c r="AC42" s="186"/>
      <c r="AD42" s="188"/>
      <c r="AE42" s="174"/>
      <c r="AF42" s="189"/>
    </row>
    <row r="43" spans="1:32" ht="147.75" customHeight="1">
      <c r="A43" s="153">
        <v>1</v>
      </c>
      <c r="B43" s="154" t="s">
        <v>45</v>
      </c>
      <c r="C43" s="154" t="s">
        <v>56</v>
      </c>
      <c r="D43" s="154" t="s">
        <v>273</v>
      </c>
      <c r="E43" s="154" t="s">
        <v>58</v>
      </c>
      <c r="F43" s="175" t="s">
        <v>223</v>
      </c>
      <c r="G43" s="168">
        <v>597669</v>
      </c>
      <c r="H43" s="160">
        <f>I43-G43</f>
        <v>31457</v>
      </c>
      <c r="I43" s="160">
        <v>629126</v>
      </c>
      <c r="J43" s="176"/>
      <c r="K43" s="177"/>
      <c r="L43" s="177"/>
      <c r="M43" s="177"/>
      <c r="N43" s="177"/>
      <c r="O43" s="177"/>
      <c r="P43" s="177"/>
      <c r="Q43" s="177"/>
      <c r="R43" s="177" t="s">
        <v>187</v>
      </c>
      <c r="S43" s="177" t="s">
        <v>185</v>
      </c>
      <c r="T43" s="21">
        <v>263157</v>
      </c>
      <c r="U43" s="177" t="s">
        <v>183</v>
      </c>
      <c r="V43" s="177" t="s">
        <v>184</v>
      </c>
      <c r="W43" s="21">
        <f>I43-T43</f>
        <v>365969</v>
      </c>
      <c r="X43" s="21"/>
      <c r="Y43" s="21"/>
      <c r="Z43" s="21"/>
      <c r="AA43" s="21"/>
      <c r="AB43" s="21"/>
      <c r="AC43" s="21"/>
      <c r="AD43" s="164" t="s">
        <v>197</v>
      </c>
      <c r="AE43" s="177"/>
      <c r="AF43" s="178" t="s">
        <v>274</v>
      </c>
    </row>
    <row r="44" spans="1:32" ht="147.75" customHeight="1">
      <c r="A44" s="153">
        <v>2</v>
      </c>
      <c r="B44" s="154" t="s">
        <v>45</v>
      </c>
      <c r="C44" s="154" t="s">
        <v>56</v>
      </c>
      <c r="D44" s="154" t="s">
        <v>275</v>
      </c>
      <c r="E44" s="154" t="s">
        <v>58</v>
      </c>
      <c r="F44" s="175" t="s">
        <v>223</v>
      </c>
      <c r="G44" s="168">
        <f>I44*0.95</f>
        <v>1130500</v>
      </c>
      <c r="H44" s="160">
        <f>I44-G44</f>
        <v>59500</v>
      </c>
      <c r="I44" s="160">
        <v>1190000</v>
      </c>
      <c r="J44" s="176"/>
      <c r="K44" s="177"/>
      <c r="L44" s="177"/>
      <c r="M44" s="177"/>
      <c r="N44" s="177"/>
      <c r="O44" s="177"/>
      <c r="P44" s="177"/>
      <c r="Q44" s="177"/>
      <c r="R44" s="177" t="s">
        <v>187</v>
      </c>
      <c r="S44" s="177" t="s">
        <v>185</v>
      </c>
      <c r="T44" s="21">
        <v>364012</v>
      </c>
      <c r="U44" s="177" t="s">
        <v>183</v>
      </c>
      <c r="V44" s="177" t="s">
        <v>184</v>
      </c>
      <c r="W44" s="21">
        <f>I44-T44</f>
        <v>825988</v>
      </c>
      <c r="X44" s="21"/>
      <c r="Y44" s="21"/>
      <c r="Z44" s="21"/>
      <c r="AA44" s="21"/>
      <c r="AB44" s="21"/>
      <c r="AC44" s="21"/>
      <c r="AD44" s="164" t="s">
        <v>197</v>
      </c>
      <c r="AE44" s="177"/>
      <c r="AF44" s="178" t="s">
        <v>276</v>
      </c>
    </row>
    <row r="45" spans="1:32" ht="147.75" customHeight="1">
      <c r="A45" s="153">
        <v>3</v>
      </c>
      <c r="B45" s="154" t="s">
        <v>45</v>
      </c>
      <c r="C45" s="154" t="s">
        <v>56</v>
      </c>
      <c r="D45" s="154" t="s">
        <v>277</v>
      </c>
      <c r="E45" s="154" t="s">
        <v>58</v>
      </c>
      <c r="F45" s="175" t="s">
        <v>223</v>
      </c>
      <c r="G45" s="168">
        <f>I45*0.95</f>
        <v>204440</v>
      </c>
      <c r="H45" s="160">
        <f>I45-G45</f>
        <v>10760</v>
      </c>
      <c r="I45" s="160">
        <v>215200</v>
      </c>
      <c r="J45" s="176"/>
      <c r="K45" s="177"/>
      <c r="L45" s="177"/>
      <c r="M45" s="177"/>
      <c r="N45" s="177"/>
      <c r="O45" s="177"/>
      <c r="P45" s="177"/>
      <c r="Q45" s="177"/>
      <c r="R45" s="177" t="s">
        <v>187</v>
      </c>
      <c r="S45" s="177" t="s">
        <v>185</v>
      </c>
      <c r="T45" s="21">
        <v>90000</v>
      </c>
      <c r="U45" s="177" t="s">
        <v>183</v>
      </c>
      <c r="V45" s="177" t="s">
        <v>184</v>
      </c>
      <c r="W45" s="21">
        <f>I45-T45</f>
        <v>125200</v>
      </c>
      <c r="X45" s="21"/>
      <c r="Y45" s="21"/>
      <c r="Z45" s="21"/>
      <c r="AA45" s="21"/>
      <c r="AB45" s="21"/>
      <c r="AC45" s="21"/>
      <c r="AD45" s="164" t="s">
        <v>197</v>
      </c>
      <c r="AE45" s="177"/>
      <c r="AF45" s="178" t="s">
        <v>278</v>
      </c>
    </row>
    <row r="46" spans="1:32" ht="147.75" customHeight="1">
      <c r="A46" s="153">
        <v>4</v>
      </c>
      <c r="B46" s="154" t="s">
        <v>45</v>
      </c>
      <c r="C46" s="154" t="s">
        <v>56</v>
      </c>
      <c r="D46" s="154" t="s">
        <v>279</v>
      </c>
      <c r="E46" s="154" t="s">
        <v>58</v>
      </c>
      <c r="F46" s="175" t="s">
        <v>223</v>
      </c>
      <c r="G46" s="168">
        <f>I46*0.95</f>
        <v>336300</v>
      </c>
      <c r="H46" s="160">
        <f>I46-G46</f>
        <v>17700</v>
      </c>
      <c r="I46" s="160">
        <v>354000</v>
      </c>
      <c r="J46" s="176"/>
      <c r="K46" s="177"/>
      <c r="L46" s="177"/>
      <c r="M46" s="177"/>
      <c r="N46" s="177"/>
      <c r="O46" s="177"/>
      <c r="P46" s="177"/>
      <c r="Q46" s="177"/>
      <c r="R46" s="177" t="s">
        <v>187</v>
      </c>
      <c r="S46" s="177" t="s">
        <v>185</v>
      </c>
      <c r="T46" s="21">
        <v>354000</v>
      </c>
      <c r="U46" s="177"/>
      <c r="V46" s="177"/>
      <c r="W46" s="21"/>
      <c r="X46" s="21"/>
      <c r="Y46" s="21"/>
      <c r="Z46" s="21"/>
      <c r="AA46" s="21"/>
      <c r="AB46" s="21"/>
      <c r="AC46" s="21"/>
      <c r="AD46" s="164" t="s">
        <v>197</v>
      </c>
      <c r="AE46" s="177"/>
      <c r="AF46" s="178" t="s">
        <v>280</v>
      </c>
    </row>
    <row r="47" spans="1:32" ht="147.75" customHeight="1">
      <c r="A47" s="153">
        <v>5</v>
      </c>
      <c r="B47" s="154" t="s">
        <v>190</v>
      </c>
      <c r="C47" s="154" t="s">
        <v>267</v>
      </c>
      <c r="D47" s="154" t="s">
        <v>281</v>
      </c>
      <c r="E47" s="154" t="s">
        <v>271</v>
      </c>
      <c r="F47" s="175" t="s">
        <v>223</v>
      </c>
      <c r="G47" s="168">
        <f>I47*0.95</f>
        <v>123500</v>
      </c>
      <c r="H47" s="160">
        <f>I47-G47</f>
        <v>6500</v>
      </c>
      <c r="I47" s="160">
        <v>130000</v>
      </c>
      <c r="J47" s="176"/>
      <c r="K47" s="177"/>
      <c r="L47" s="177"/>
      <c r="M47" s="177"/>
      <c r="N47" s="177"/>
      <c r="O47" s="177"/>
      <c r="P47" s="177"/>
      <c r="Q47" s="177"/>
      <c r="R47" s="177" t="s">
        <v>187</v>
      </c>
      <c r="S47" s="177" t="s">
        <v>185</v>
      </c>
      <c r="T47" s="21">
        <v>130000</v>
      </c>
      <c r="U47" s="177"/>
      <c r="V47" s="177"/>
      <c r="W47" s="21"/>
      <c r="X47" s="21"/>
      <c r="Y47" s="21"/>
      <c r="Z47" s="21"/>
      <c r="AA47" s="21"/>
      <c r="AB47" s="21"/>
      <c r="AC47" s="21"/>
      <c r="AD47" s="164" t="s">
        <v>197</v>
      </c>
      <c r="AE47" s="177"/>
      <c r="AF47" s="178" t="s">
        <v>271</v>
      </c>
    </row>
    <row r="48" spans="1:32" ht="147.75" customHeight="1">
      <c r="A48" s="153">
        <v>6</v>
      </c>
      <c r="B48" s="154" t="s">
        <v>190</v>
      </c>
      <c r="C48" s="154" t="s">
        <v>267</v>
      </c>
      <c r="D48" s="154" t="s">
        <v>282</v>
      </c>
      <c r="E48" s="154" t="s">
        <v>271</v>
      </c>
      <c r="F48" s="175" t="s">
        <v>223</v>
      </c>
      <c r="G48" s="168">
        <f t="shared" ref="G48:G50" si="6">I48*0.95</f>
        <v>64600</v>
      </c>
      <c r="H48" s="160">
        <f t="shared" ref="H48:H50" si="7">I48-G48</f>
        <v>3400</v>
      </c>
      <c r="I48" s="160">
        <v>68000</v>
      </c>
      <c r="J48" s="176"/>
      <c r="K48" s="177"/>
      <c r="L48" s="177"/>
      <c r="M48" s="177"/>
      <c r="N48" s="177"/>
      <c r="O48" s="177"/>
      <c r="P48" s="177"/>
      <c r="Q48" s="177"/>
      <c r="R48" s="177" t="s">
        <v>187</v>
      </c>
      <c r="S48" s="177" t="s">
        <v>185</v>
      </c>
      <c r="T48" s="21">
        <v>68000</v>
      </c>
      <c r="U48" s="177"/>
      <c r="V48" s="177"/>
      <c r="W48" s="21"/>
      <c r="X48" s="21"/>
      <c r="Y48" s="21"/>
      <c r="Z48" s="21"/>
      <c r="AA48" s="21"/>
      <c r="AB48" s="21"/>
      <c r="AC48" s="21"/>
      <c r="AD48" s="164" t="s">
        <v>197</v>
      </c>
      <c r="AE48" s="177"/>
      <c r="AF48" s="178" t="s">
        <v>271</v>
      </c>
    </row>
    <row r="49" spans="1:32" ht="147.75" customHeight="1">
      <c r="A49" s="153">
        <v>7</v>
      </c>
      <c r="B49" s="154" t="s">
        <v>190</v>
      </c>
      <c r="C49" s="154" t="s">
        <v>267</v>
      </c>
      <c r="D49" s="154" t="s">
        <v>283</v>
      </c>
      <c r="E49" s="154" t="s">
        <v>271</v>
      </c>
      <c r="F49" s="175" t="s">
        <v>223</v>
      </c>
      <c r="G49" s="168">
        <f t="shared" si="6"/>
        <v>85500</v>
      </c>
      <c r="H49" s="160">
        <f t="shared" si="7"/>
        <v>4500</v>
      </c>
      <c r="I49" s="160">
        <v>90000</v>
      </c>
      <c r="J49" s="176"/>
      <c r="K49" s="177"/>
      <c r="L49" s="177"/>
      <c r="M49" s="177"/>
      <c r="N49" s="177"/>
      <c r="O49" s="177"/>
      <c r="P49" s="177"/>
      <c r="Q49" s="177"/>
      <c r="R49" s="177" t="s">
        <v>187</v>
      </c>
      <c r="S49" s="177" t="s">
        <v>185</v>
      </c>
      <c r="T49" s="21">
        <v>90000</v>
      </c>
      <c r="U49" s="177"/>
      <c r="V49" s="177"/>
      <c r="W49" s="21"/>
      <c r="X49" s="21"/>
      <c r="Y49" s="21"/>
      <c r="Z49" s="21"/>
      <c r="AA49" s="21"/>
      <c r="AB49" s="21"/>
      <c r="AC49" s="21"/>
      <c r="AD49" s="164" t="s">
        <v>197</v>
      </c>
      <c r="AE49" s="177"/>
      <c r="AF49" s="178" t="s">
        <v>271</v>
      </c>
    </row>
    <row r="50" spans="1:32" ht="147.75" customHeight="1">
      <c r="A50" s="153">
        <v>8</v>
      </c>
      <c r="B50" s="154" t="s">
        <v>190</v>
      </c>
      <c r="C50" s="154" t="s">
        <v>267</v>
      </c>
      <c r="D50" s="154" t="s">
        <v>284</v>
      </c>
      <c r="E50" s="154" t="s">
        <v>271</v>
      </c>
      <c r="F50" s="175" t="s">
        <v>223</v>
      </c>
      <c r="G50" s="168">
        <f t="shared" si="6"/>
        <v>85500</v>
      </c>
      <c r="H50" s="160">
        <f t="shared" si="7"/>
        <v>4500</v>
      </c>
      <c r="I50" s="160">
        <v>90000</v>
      </c>
      <c r="J50" s="176"/>
      <c r="K50" s="177"/>
      <c r="L50" s="177"/>
      <c r="M50" s="177"/>
      <c r="N50" s="177"/>
      <c r="O50" s="177"/>
      <c r="P50" s="177"/>
      <c r="Q50" s="177"/>
      <c r="R50" s="177" t="s">
        <v>187</v>
      </c>
      <c r="S50" s="177" t="s">
        <v>185</v>
      </c>
      <c r="T50" s="21">
        <v>90000</v>
      </c>
      <c r="U50" s="177"/>
      <c r="V50" s="177"/>
      <c r="W50" s="21"/>
      <c r="X50" s="21"/>
      <c r="Y50" s="21"/>
      <c r="Z50" s="21"/>
      <c r="AA50" s="21"/>
      <c r="AB50" s="21"/>
      <c r="AC50" s="21"/>
      <c r="AD50" s="164" t="s">
        <v>197</v>
      </c>
      <c r="AE50" s="177"/>
      <c r="AF50" s="178" t="s">
        <v>271</v>
      </c>
    </row>
    <row r="51" spans="1:32" s="181" customFormat="1" ht="69.75" customHeight="1">
      <c r="A51" s="182"/>
      <c r="B51" s="183"/>
      <c r="C51" s="183"/>
      <c r="D51" s="183"/>
      <c r="E51" s="183"/>
      <c r="F51" s="184"/>
      <c r="G51" s="190"/>
      <c r="H51" s="191"/>
      <c r="I51" s="191"/>
      <c r="J51" s="187"/>
      <c r="K51" s="174"/>
      <c r="L51" s="174"/>
      <c r="M51" s="174"/>
      <c r="N51" s="174"/>
      <c r="O51" s="174"/>
      <c r="P51" s="174"/>
      <c r="Q51" s="174"/>
      <c r="R51" s="174"/>
      <c r="S51" s="174"/>
      <c r="T51" s="186"/>
      <c r="U51" s="174"/>
      <c r="V51" s="174"/>
      <c r="W51" s="186"/>
      <c r="X51" s="186"/>
      <c r="Y51" s="186"/>
      <c r="Z51" s="186"/>
      <c r="AA51" s="186"/>
      <c r="AB51" s="186"/>
      <c r="AC51" s="186"/>
      <c r="AD51" s="188"/>
      <c r="AE51" s="174"/>
      <c r="AF51" s="189"/>
    </row>
    <row r="52" spans="1:32" ht="102.75" customHeight="1">
      <c r="A52" s="153">
        <v>1</v>
      </c>
      <c r="B52" s="154" t="s">
        <v>45</v>
      </c>
      <c r="C52" s="154" t="s">
        <v>56</v>
      </c>
      <c r="D52" s="154" t="s">
        <v>285</v>
      </c>
      <c r="E52" s="154" t="s">
        <v>58</v>
      </c>
      <c r="F52" s="175" t="s">
        <v>223</v>
      </c>
      <c r="G52" s="168">
        <f>I52*0.95</f>
        <v>2175500</v>
      </c>
      <c r="H52" s="160">
        <f>I52-G52</f>
        <v>114500</v>
      </c>
      <c r="I52" s="160">
        <f>Z52+W52</f>
        <v>2290000</v>
      </c>
      <c r="J52" s="176"/>
      <c r="K52" s="177"/>
      <c r="L52" s="177"/>
      <c r="M52" s="177"/>
      <c r="N52" s="177"/>
      <c r="O52" s="177"/>
      <c r="P52" s="177"/>
      <c r="Q52" s="177"/>
      <c r="R52" s="177"/>
      <c r="S52" s="177"/>
      <c r="T52" s="21"/>
      <c r="U52" s="177" t="s">
        <v>97</v>
      </c>
      <c r="V52" s="177" t="s">
        <v>184</v>
      </c>
      <c r="W52" s="21">
        <v>200000</v>
      </c>
      <c r="X52" s="177" t="s">
        <v>97</v>
      </c>
      <c r="Y52" s="177" t="s">
        <v>184</v>
      </c>
      <c r="Z52" s="21">
        <v>2090000</v>
      </c>
      <c r="AA52" s="21"/>
      <c r="AB52" s="21"/>
      <c r="AC52" s="21"/>
      <c r="AD52" s="164" t="s">
        <v>197</v>
      </c>
      <c r="AE52" s="177"/>
      <c r="AF52" s="178" t="s">
        <v>286</v>
      </c>
    </row>
    <row r="53" spans="1:32" ht="102.75" customHeight="1">
      <c r="A53" s="153">
        <v>2</v>
      </c>
      <c r="B53" s="154" t="s">
        <v>45</v>
      </c>
      <c r="C53" s="154" t="s">
        <v>56</v>
      </c>
      <c r="D53" s="154" t="s">
        <v>287</v>
      </c>
      <c r="E53" s="154" t="s">
        <v>58</v>
      </c>
      <c r="F53" s="175" t="s">
        <v>223</v>
      </c>
      <c r="G53" s="168">
        <f t="shared" ref="G53:G56" si="8">I53*0.95</f>
        <v>1699550</v>
      </c>
      <c r="H53" s="160">
        <f t="shared" ref="H53:H56" si="9">I53-G53</f>
        <v>89450</v>
      </c>
      <c r="I53" s="160">
        <f t="shared" ref="I53:I56" si="10">Z53+W53</f>
        <v>1789000</v>
      </c>
      <c r="J53" s="176"/>
      <c r="K53" s="177"/>
      <c r="L53" s="177"/>
      <c r="M53" s="177"/>
      <c r="N53" s="177"/>
      <c r="O53" s="177"/>
      <c r="P53" s="177"/>
      <c r="Q53" s="177"/>
      <c r="R53" s="177"/>
      <c r="S53" s="177"/>
      <c r="T53" s="21"/>
      <c r="U53" s="177" t="s">
        <v>97</v>
      </c>
      <c r="V53" s="177" t="s">
        <v>184</v>
      </c>
      <c r="W53" s="21">
        <v>200000</v>
      </c>
      <c r="X53" s="177" t="s">
        <v>97</v>
      </c>
      <c r="Y53" s="177" t="s">
        <v>184</v>
      </c>
      <c r="Z53" s="21">
        <v>1589000</v>
      </c>
      <c r="AA53" s="21"/>
      <c r="AB53" s="21"/>
      <c r="AC53" s="21"/>
      <c r="AD53" s="164" t="s">
        <v>197</v>
      </c>
      <c r="AE53" s="177"/>
      <c r="AF53" s="178" t="s">
        <v>288</v>
      </c>
    </row>
    <row r="54" spans="1:32" ht="102.75" customHeight="1">
      <c r="A54" s="153">
        <v>3</v>
      </c>
      <c r="B54" s="154" t="s">
        <v>45</v>
      </c>
      <c r="C54" s="154" t="s">
        <v>56</v>
      </c>
      <c r="D54" s="154" t="s">
        <v>289</v>
      </c>
      <c r="E54" s="154" t="s">
        <v>58</v>
      </c>
      <c r="F54" s="175" t="s">
        <v>223</v>
      </c>
      <c r="G54" s="168">
        <f t="shared" si="8"/>
        <v>666146.65</v>
      </c>
      <c r="H54" s="160">
        <f t="shared" si="9"/>
        <v>35060.349999999977</v>
      </c>
      <c r="I54" s="160">
        <f t="shared" si="10"/>
        <v>701207</v>
      </c>
      <c r="J54" s="176"/>
      <c r="K54" s="177"/>
      <c r="L54" s="177"/>
      <c r="M54" s="177"/>
      <c r="N54" s="177"/>
      <c r="O54" s="177"/>
      <c r="P54" s="177"/>
      <c r="Q54" s="177"/>
      <c r="R54" s="177"/>
      <c r="S54" s="177"/>
      <c r="T54" s="21"/>
      <c r="U54" s="177" t="s">
        <v>97</v>
      </c>
      <c r="V54" s="177" t="s">
        <v>184</v>
      </c>
      <c r="W54" s="21">
        <v>131307</v>
      </c>
      <c r="X54" s="177" t="s">
        <v>97</v>
      </c>
      <c r="Y54" s="177" t="s">
        <v>184</v>
      </c>
      <c r="Z54" s="21">
        <v>569900</v>
      </c>
      <c r="AA54" s="21"/>
      <c r="AB54" s="21"/>
      <c r="AC54" s="21"/>
      <c r="AD54" s="164" t="s">
        <v>197</v>
      </c>
      <c r="AE54" s="177"/>
      <c r="AF54" s="178" t="s">
        <v>290</v>
      </c>
    </row>
    <row r="55" spans="1:32" ht="102.75" customHeight="1">
      <c r="A55" s="153">
        <v>4</v>
      </c>
      <c r="B55" s="154" t="s">
        <v>45</v>
      </c>
      <c r="C55" s="154" t="s">
        <v>56</v>
      </c>
      <c r="D55" s="154" t="s">
        <v>291</v>
      </c>
      <c r="E55" s="154" t="s">
        <v>58</v>
      </c>
      <c r="F55" s="175" t="s">
        <v>223</v>
      </c>
      <c r="G55" s="168">
        <f t="shared" si="8"/>
        <v>1586500</v>
      </c>
      <c r="H55" s="160">
        <f t="shared" si="9"/>
        <v>83500</v>
      </c>
      <c r="I55" s="160">
        <f t="shared" si="10"/>
        <v>1670000</v>
      </c>
      <c r="J55" s="176"/>
      <c r="K55" s="177"/>
      <c r="L55" s="177"/>
      <c r="M55" s="177"/>
      <c r="N55" s="177"/>
      <c r="O55" s="177"/>
      <c r="P55" s="177"/>
      <c r="Q55" s="177"/>
      <c r="R55" s="177"/>
      <c r="S55" s="177"/>
      <c r="T55" s="21"/>
      <c r="U55" s="177" t="s">
        <v>97</v>
      </c>
      <c r="V55" s="177" t="s">
        <v>184</v>
      </c>
      <c r="W55" s="21">
        <v>200000</v>
      </c>
      <c r="X55" s="177" t="s">
        <v>97</v>
      </c>
      <c r="Y55" s="177" t="s">
        <v>184</v>
      </c>
      <c r="Z55" s="21">
        <v>1470000</v>
      </c>
      <c r="AA55" s="21"/>
      <c r="AB55" s="21"/>
      <c r="AC55" s="21"/>
      <c r="AD55" s="164" t="s">
        <v>197</v>
      </c>
      <c r="AE55" s="177"/>
      <c r="AF55" s="178" t="s">
        <v>292</v>
      </c>
    </row>
    <row r="56" spans="1:32" ht="102.75" customHeight="1">
      <c r="A56" s="153">
        <v>5</v>
      </c>
      <c r="B56" s="154" t="s">
        <v>45</v>
      </c>
      <c r="C56" s="154" t="s">
        <v>56</v>
      </c>
      <c r="D56" s="154" t="s">
        <v>293</v>
      </c>
      <c r="E56" s="154" t="s">
        <v>58</v>
      </c>
      <c r="F56" s="175" t="s">
        <v>223</v>
      </c>
      <c r="G56" s="168">
        <f t="shared" si="8"/>
        <v>453150</v>
      </c>
      <c r="H56" s="160">
        <f t="shared" si="9"/>
        <v>23850</v>
      </c>
      <c r="I56" s="160">
        <f t="shared" si="10"/>
        <v>477000</v>
      </c>
      <c r="J56" s="176"/>
      <c r="K56" s="177"/>
      <c r="L56" s="177"/>
      <c r="M56" s="177"/>
      <c r="N56" s="177"/>
      <c r="O56" s="177"/>
      <c r="P56" s="177"/>
      <c r="Q56" s="177"/>
      <c r="R56" s="177"/>
      <c r="S56" s="177"/>
      <c r="T56" s="21"/>
      <c r="U56" s="177" t="s">
        <v>97</v>
      </c>
      <c r="V56" s="177" t="s">
        <v>184</v>
      </c>
      <c r="W56" s="21">
        <v>200000</v>
      </c>
      <c r="X56" s="177" t="s">
        <v>97</v>
      </c>
      <c r="Y56" s="177" t="s">
        <v>184</v>
      </c>
      <c r="Z56" s="21">
        <v>277000</v>
      </c>
      <c r="AA56" s="21"/>
      <c r="AB56" s="21"/>
      <c r="AC56" s="21"/>
      <c r="AD56" s="164" t="s">
        <v>197</v>
      </c>
      <c r="AE56" s="177"/>
      <c r="AF56" s="178" t="s">
        <v>294</v>
      </c>
    </row>
    <row r="57" spans="1:32" ht="102.75" customHeight="1">
      <c r="A57" s="182"/>
      <c r="B57" s="183"/>
      <c r="C57" s="183"/>
      <c r="D57" s="183"/>
      <c r="E57" s="183"/>
      <c r="F57" s="184"/>
      <c r="G57" s="190"/>
      <c r="H57" s="191"/>
      <c r="I57" s="191"/>
      <c r="J57" s="187"/>
      <c r="K57" s="174"/>
      <c r="L57" s="174"/>
      <c r="M57" s="174"/>
      <c r="N57" s="174"/>
      <c r="O57" s="174"/>
      <c r="P57" s="174"/>
      <c r="Q57" s="174"/>
      <c r="R57" s="174"/>
      <c r="S57" s="174"/>
      <c r="T57" s="186"/>
      <c r="U57" s="174"/>
      <c r="V57" s="174"/>
      <c r="W57" s="186"/>
      <c r="X57" s="174"/>
      <c r="Y57" s="174"/>
      <c r="Z57" s="186"/>
      <c r="AA57" s="186"/>
      <c r="AB57" s="186"/>
      <c r="AC57" s="186"/>
      <c r="AD57" s="188"/>
      <c r="AE57" s="174"/>
      <c r="AF57" s="189"/>
    </row>
    <row r="58" spans="1:32" ht="102.75" customHeight="1">
      <c r="A58" s="153">
        <v>1</v>
      </c>
      <c r="B58" s="154" t="s">
        <v>45</v>
      </c>
      <c r="C58" s="154" t="s">
        <v>56</v>
      </c>
      <c r="D58" s="183" t="s">
        <v>295</v>
      </c>
      <c r="E58" s="154" t="s">
        <v>58</v>
      </c>
      <c r="F58" s="175" t="s">
        <v>223</v>
      </c>
      <c r="G58" s="168">
        <f>I58-H58</f>
        <v>19944</v>
      </c>
      <c r="H58" s="160">
        <v>378933</v>
      </c>
      <c r="I58" s="160">
        <v>398877</v>
      </c>
      <c r="J58" s="176"/>
      <c r="K58" s="177"/>
      <c r="L58" s="177"/>
      <c r="M58" s="177"/>
      <c r="N58" s="177"/>
      <c r="O58" s="177"/>
      <c r="P58" s="177"/>
      <c r="Q58" s="177"/>
      <c r="R58" s="177"/>
      <c r="S58" s="177"/>
      <c r="T58" s="21"/>
      <c r="U58" s="177" t="s">
        <v>50</v>
      </c>
      <c r="V58" s="177" t="s">
        <v>88</v>
      </c>
      <c r="W58" s="21">
        <v>102845</v>
      </c>
      <c r="X58" s="177" t="s">
        <v>97</v>
      </c>
      <c r="Y58" s="177" t="s">
        <v>184</v>
      </c>
      <c r="Z58" s="21">
        <f>I58-W58</f>
        <v>296032</v>
      </c>
      <c r="AA58" s="21"/>
      <c r="AB58" s="21"/>
      <c r="AC58" s="21"/>
      <c r="AD58" s="164" t="s">
        <v>197</v>
      </c>
      <c r="AE58" s="177"/>
      <c r="AF58" s="178" t="s">
        <v>296</v>
      </c>
    </row>
    <row r="59" spans="1:32" ht="102.75" customHeight="1">
      <c r="A59" s="153">
        <v>2</v>
      </c>
      <c r="B59" s="154" t="s">
        <v>45</v>
      </c>
      <c r="C59" s="154" t="s">
        <v>56</v>
      </c>
      <c r="D59" s="154" t="s">
        <v>247</v>
      </c>
      <c r="E59" s="154" t="s">
        <v>58</v>
      </c>
      <c r="F59" s="175" t="s">
        <v>223</v>
      </c>
      <c r="G59" s="168">
        <f t="shared" ref="G59:G70" si="11">I59-H59</f>
        <v>30900</v>
      </c>
      <c r="H59" s="160">
        <f>I59*0.95</f>
        <v>587100</v>
      </c>
      <c r="I59" s="160">
        <v>618000</v>
      </c>
      <c r="J59" s="176"/>
      <c r="K59" s="177"/>
      <c r="L59" s="177"/>
      <c r="M59" s="177"/>
      <c r="N59" s="177"/>
      <c r="O59" s="177"/>
      <c r="P59" s="177"/>
      <c r="Q59" s="177"/>
      <c r="R59" s="177"/>
      <c r="S59" s="177"/>
      <c r="T59" s="21"/>
      <c r="U59" s="177" t="s">
        <v>88</v>
      </c>
      <c r="V59" s="177" t="s">
        <v>182</v>
      </c>
      <c r="W59" s="21">
        <v>300000</v>
      </c>
      <c r="X59" s="177" t="s">
        <v>97</v>
      </c>
      <c r="Y59" s="177" t="s">
        <v>184</v>
      </c>
      <c r="Z59" s="21">
        <v>318000</v>
      </c>
      <c r="AA59" s="21"/>
      <c r="AB59" s="21"/>
      <c r="AC59" s="21"/>
      <c r="AD59" s="164" t="s">
        <v>197</v>
      </c>
      <c r="AE59" s="177"/>
      <c r="AF59" s="178" t="s">
        <v>297</v>
      </c>
    </row>
    <row r="60" spans="1:32" ht="102.75" customHeight="1">
      <c r="A60" s="153">
        <v>3</v>
      </c>
      <c r="B60" s="154" t="s">
        <v>45</v>
      </c>
      <c r="C60" s="154" t="s">
        <v>56</v>
      </c>
      <c r="D60" s="154" t="s">
        <v>249</v>
      </c>
      <c r="E60" s="154" t="s">
        <v>58</v>
      </c>
      <c r="F60" s="175" t="s">
        <v>223</v>
      </c>
      <c r="G60" s="168">
        <f t="shared" si="11"/>
        <v>75900</v>
      </c>
      <c r="H60" s="160">
        <f t="shared" ref="H60:H70" si="12">I60*0.95</f>
        <v>1442100</v>
      </c>
      <c r="I60" s="160">
        <v>1518000</v>
      </c>
      <c r="J60" s="176"/>
      <c r="K60" s="177"/>
      <c r="L60" s="177"/>
      <c r="M60" s="177"/>
      <c r="N60" s="177"/>
      <c r="O60" s="177"/>
      <c r="P60" s="177"/>
      <c r="Q60" s="177"/>
      <c r="R60" s="177"/>
      <c r="S60" s="177"/>
      <c r="T60" s="21"/>
      <c r="U60" s="177" t="s">
        <v>88</v>
      </c>
      <c r="V60" s="177" t="s">
        <v>182</v>
      </c>
      <c r="W60" s="21">
        <v>518000</v>
      </c>
      <c r="X60" s="177" t="s">
        <v>97</v>
      </c>
      <c r="Y60" s="177" t="s">
        <v>184</v>
      </c>
      <c r="Z60" s="21">
        <v>1000000</v>
      </c>
      <c r="AA60" s="21"/>
      <c r="AB60" s="21"/>
      <c r="AC60" s="21"/>
      <c r="AD60" s="164" t="s">
        <v>197</v>
      </c>
      <c r="AE60" s="177"/>
      <c r="AF60" s="178" t="s">
        <v>298</v>
      </c>
    </row>
    <row r="61" spans="1:32" ht="102.75" customHeight="1">
      <c r="A61" s="153">
        <v>4</v>
      </c>
      <c r="B61" s="154" t="s">
        <v>45</v>
      </c>
      <c r="C61" s="154" t="s">
        <v>56</v>
      </c>
      <c r="D61" s="154" t="s">
        <v>259</v>
      </c>
      <c r="E61" s="154" t="s">
        <v>58</v>
      </c>
      <c r="F61" s="175" t="s">
        <v>223</v>
      </c>
      <c r="G61" s="168">
        <f t="shared" si="11"/>
        <v>32150</v>
      </c>
      <c r="H61" s="160">
        <f t="shared" si="12"/>
        <v>610850</v>
      </c>
      <c r="I61" s="160">
        <v>643000</v>
      </c>
      <c r="J61" s="176"/>
      <c r="K61" s="177"/>
      <c r="L61" s="177"/>
      <c r="M61" s="177"/>
      <c r="N61" s="177"/>
      <c r="O61" s="177"/>
      <c r="P61" s="177"/>
      <c r="Q61" s="177"/>
      <c r="R61" s="177"/>
      <c r="S61" s="177"/>
      <c r="T61" s="21"/>
      <c r="U61" s="177" t="s">
        <v>88</v>
      </c>
      <c r="V61" s="177" t="s">
        <v>182</v>
      </c>
      <c r="W61" s="21">
        <v>300000</v>
      </c>
      <c r="X61" s="177" t="s">
        <v>97</v>
      </c>
      <c r="Y61" s="177" t="s">
        <v>184</v>
      </c>
      <c r="Z61" s="21">
        <v>343000</v>
      </c>
      <c r="AA61" s="21"/>
      <c r="AB61" s="21"/>
      <c r="AC61" s="21"/>
      <c r="AD61" s="164" t="s">
        <v>197</v>
      </c>
      <c r="AE61" s="177"/>
      <c r="AF61" s="178" t="s">
        <v>299</v>
      </c>
    </row>
    <row r="62" spans="1:32" ht="102.75" customHeight="1">
      <c r="A62" s="153">
        <v>5</v>
      </c>
      <c r="B62" s="154" t="s">
        <v>45</v>
      </c>
      <c r="C62" s="154" t="s">
        <v>56</v>
      </c>
      <c r="D62" s="183" t="s">
        <v>300</v>
      </c>
      <c r="E62" s="154" t="s">
        <v>58</v>
      </c>
      <c r="F62" s="175" t="s">
        <v>223</v>
      </c>
      <c r="G62" s="168">
        <f t="shared" si="11"/>
        <v>5000</v>
      </c>
      <c r="H62" s="160">
        <f t="shared" si="12"/>
        <v>95000</v>
      </c>
      <c r="I62" s="160">
        <v>100000</v>
      </c>
      <c r="J62" s="176"/>
      <c r="K62" s="177"/>
      <c r="L62" s="177"/>
      <c r="M62" s="177"/>
      <c r="N62" s="177"/>
      <c r="O62" s="177"/>
      <c r="P62" s="177"/>
      <c r="Q62" s="177"/>
      <c r="R62" s="177"/>
      <c r="S62" s="177"/>
      <c r="T62" s="21"/>
      <c r="U62" s="177" t="s">
        <v>88</v>
      </c>
      <c r="V62" s="177" t="s">
        <v>182</v>
      </c>
      <c r="W62" s="21">
        <v>50000</v>
      </c>
      <c r="X62" s="177" t="s">
        <v>97</v>
      </c>
      <c r="Y62" s="177" t="s">
        <v>184</v>
      </c>
      <c r="Z62" s="21">
        <v>50000</v>
      </c>
      <c r="AA62" s="21"/>
      <c r="AB62" s="21"/>
      <c r="AC62" s="21"/>
      <c r="AD62" s="164" t="s">
        <v>197</v>
      </c>
      <c r="AE62" s="177"/>
      <c r="AF62" s="178" t="s">
        <v>301</v>
      </c>
    </row>
    <row r="63" spans="1:32" ht="102.75" customHeight="1">
      <c r="A63" s="153">
        <v>6</v>
      </c>
      <c r="B63" s="154" t="s">
        <v>45</v>
      </c>
      <c r="C63" s="154" t="s">
        <v>56</v>
      </c>
      <c r="D63" s="154" t="s">
        <v>263</v>
      </c>
      <c r="E63" s="154" t="s">
        <v>58</v>
      </c>
      <c r="F63" s="175" t="s">
        <v>223</v>
      </c>
      <c r="G63" s="168">
        <f t="shared" si="11"/>
        <v>36100</v>
      </c>
      <c r="H63" s="160">
        <f t="shared" si="12"/>
        <v>685900</v>
      </c>
      <c r="I63" s="160">
        <v>722000</v>
      </c>
      <c r="J63" s="176"/>
      <c r="K63" s="177"/>
      <c r="L63" s="177"/>
      <c r="M63" s="177"/>
      <c r="N63" s="177"/>
      <c r="O63" s="177"/>
      <c r="P63" s="177"/>
      <c r="Q63" s="177"/>
      <c r="R63" s="177"/>
      <c r="S63" s="177"/>
      <c r="T63" s="21"/>
      <c r="U63" s="177" t="s">
        <v>88</v>
      </c>
      <c r="V63" s="177" t="s">
        <v>182</v>
      </c>
      <c r="W63" s="21">
        <v>362000</v>
      </c>
      <c r="X63" s="177" t="s">
        <v>97</v>
      </c>
      <c r="Y63" s="177" t="s">
        <v>184</v>
      </c>
      <c r="Z63" s="21">
        <v>360000</v>
      </c>
      <c r="AA63" s="21"/>
      <c r="AB63" s="21"/>
      <c r="AC63" s="21"/>
      <c r="AD63" s="164" t="s">
        <v>197</v>
      </c>
      <c r="AE63" s="177"/>
      <c r="AF63" s="178" t="s">
        <v>302</v>
      </c>
    </row>
    <row r="64" spans="1:32" ht="102.75" customHeight="1">
      <c r="A64" s="153">
        <v>7</v>
      </c>
      <c r="B64" s="154" t="s">
        <v>45</v>
      </c>
      <c r="C64" s="154" t="s">
        <v>56</v>
      </c>
      <c r="D64" s="183" t="s">
        <v>303</v>
      </c>
      <c r="E64" s="154" t="s">
        <v>58</v>
      </c>
      <c r="F64" s="175" t="s">
        <v>223</v>
      </c>
      <c r="G64" s="168">
        <f t="shared" si="11"/>
        <v>5950</v>
      </c>
      <c r="H64" s="160">
        <f t="shared" si="12"/>
        <v>113050</v>
      </c>
      <c r="I64" s="160">
        <v>119000</v>
      </c>
      <c r="J64" s="176"/>
      <c r="K64" s="177"/>
      <c r="L64" s="177"/>
      <c r="M64" s="177"/>
      <c r="N64" s="177"/>
      <c r="O64" s="177"/>
      <c r="P64" s="177"/>
      <c r="Q64" s="177"/>
      <c r="R64" s="177"/>
      <c r="S64" s="177"/>
      <c r="T64" s="21"/>
      <c r="U64" s="177" t="s">
        <v>88</v>
      </c>
      <c r="V64" s="177" t="s">
        <v>182</v>
      </c>
      <c r="W64" s="21">
        <v>50000</v>
      </c>
      <c r="X64" s="177" t="s">
        <v>97</v>
      </c>
      <c r="Y64" s="177" t="s">
        <v>184</v>
      </c>
      <c r="Z64" s="21">
        <v>69000</v>
      </c>
      <c r="AA64" s="21"/>
      <c r="AB64" s="21"/>
      <c r="AC64" s="21"/>
      <c r="AD64" s="164" t="s">
        <v>197</v>
      </c>
      <c r="AE64" s="177"/>
      <c r="AF64" s="178" t="s">
        <v>266</v>
      </c>
    </row>
    <row r="65" spans="1:32" ht="102.75" customHeight="1">
      <c r="A65" s="153">
        <v>8</v>
      </c>
      <c r="B65" s="154" t="s">
        <v>45</v>
      </c>
      <c r="C65" s="154" t="s">
        <v>56</v>
      </c>
      <c r="D65" s="154" t="s">
        <v>304</v>
      </c>
      <c r="E65" s="154" t="s">
        <v>58</v>
      </c>
      <c r="F65" s="175" t="s">
        <v>223</v>
      </c>
      <c r="G65" s="168">
        <f t="shared" si="11"/>
        <v>44800</v>
      </c>
      <c r="H65" s="160">
        <f t="shared" si="12"/>
        <v>851200</v>
      </c>
      <c r="I65" s="160">
        <v>896000</v>
      </c>
      <c r="J65" s="176"/>
      <c r="K65" s="177"/>
      <c r="L65" s="177"/>
      <c r="M65" s="177"/>
      <c r="N65" s="177"/>
      <c r="O65" s="177"/>
      <c r="P65" s="177"/>
      <c r="Q65" s="177"/>
      <c r="R65" s="177"/>
      <c r="S65" s="177"/>
      <c r="T65" s="21"/>
      <c r="U65" s="177" t="s">
        <v>88</v>
      </c>
      <c r="V65" s="177" t="s">
        <v>182</v>
      </c>
      <c r="W65" s="21">
        <v>400000</v>
      </c>
      <c r="X65" s="177" t="s">
        <v>97</v>
      </c>
      <c r="Y65" s="177" t="s">
        <v>184</v>
      </c>
      <c r="Z65" s="21">
        <v>496000</v>
      </c>
      <c r="AA65" s="21"/>
      <c r="AB65" s="21"/>
      <c r="AC65" s="21"/>
      <c r="AD65" s="164" t="s">
        <v>197</v>
      </c>
      <c r="AE65" s="177"/>
      <c r="AF65" s="178" t="s">
        <v>305</v>
      </c>
    </row>
    <row r="66" spans="1:32" ht="102.75" customHeight="1">
      <c r="A66" s="153">
        <v>9</v>
      </c>
      <c r="B66" s="154" t="s">
        <v>45</v>
      </c>
      <c r="C66" s="154" t="s">
        <v>56</v>
      </c>
      <c r="D66" s="154" t="s">
        <v>306</v>
      </c>
      <c r="E66" s="154" t="s">
        <v>58</v>
      </c>
      <c r="F66" s="175" t="s">
        <v>223</v>
      </c>
      <c r="G66" s="168">
        <f t="shared" si="11"/>
        <v>75000</v>
      </c>
      <c r="H66" s="160">
        <f t="shared" si="12"/>
        <v>1425000</v>
      </c>
      <c r="I66" s="160">
        <v>1500000</v>
      </c>
      <c r="J66" s="176"/>
      <c r="K66" s="177"/>
      <c r="L66" s="177"/>
      <c r="M66" s="177"/>
      <c r="N66" s="177"/>
      <c r="O66" s="177"/>
      <c r="P66" s="177"/>
      <c r="Q66" s="177"/>
      <c r="R66" s="177"/>
      <c r="S66" s="177"/>
      <c r="T66" s="21"/>
      <c r="U66" s="177" t="s">
        <v>88</v>
      </c>
      <c r="V66" s="177" t="s">
        <v>182</v>
      </c>
      <c r="W66" s="21">
        <v>500000</v>
      </c>
      <c r="X66" s="177" t="s">
        <v>97</v>
      </c>
      <c r="Y66" s="177" t="s">
        <v>184</v>
      </c>
      <c r="Z66" s="21">
        <v>1000000</v>
      </c>
      <c r="AA66" s="21"/>
      <c r="AB66" s="21"/>
      <c r="AC66" s="21"/>
      <c r="AD66" s="164" t="s">
        <v>197</v>
      </c>
      <c r="AE66" s="177"/>
      <c r="AF66" s="178" t="s">
        <v>307</v>
      </c>
    </row>
    <row r="67" spans="1:32" ht="102.75" customHeight="1">
      <c r="A67" s="153">
        <v>10</v>
      </c>
      <c r="B67" s="154" t="s">
        <v>45</v>
      </c>
      <c r="C67" s="154" t="s">
        <v>56</v>
      </c>
      <c r="D67" s="154" t="s">
        <v>308</v>
      </c>
      <c r="E67" s="154" t="s">
        <v>58</v>
      </c>
      <c r="F67" s="175" t="s">
        <v>223</v>
      </c>
      <c r="G67" s="168">
        <f t="shared" si="11"/>
        <v>12250</v>
      </c>
      <c r="H67" s="160">
        <f t="shared" si="12"/>
        <v>232750</v>
      </c>
      <c r="I67" s="160">
        <v>245000</v>
      </c>
      <c r="J67" s="176"/>
      <c r="K67" s="177"/>
      <c r="L67" s="177"/>
      <c r="M67" s="177"/>
      <c r="N67" s="177"/>
      <c r="O67" s="177"/>
      <c r="P67" s="177"/>
      <c r="Q67" s="177"/>
      <c r="R67" s="177"/>
      <c r="S67" s="177"/>
      <c r="T67" s="21"/>
      <c r="U67" s="177" t="s">
        <v>88</v>
      </c>
      <c r="V67" s="177" t="s">
        <v>182</v>
      </c>
      <c r="W67" s="21">
        <v>100000</v>
      </c>
      <c r="X67" s="177" t="s">
        <v>97</v>
      </c>
      <c r="Y67" s="177" t="s">
        <v>184</v>
      </c>
      <c r="Z67" s="21">
        <v>145000</v>
      </c>
      <c r="AA67" s="21"/>
      <c r="AB67" s="21"/>
      <c r="AC67" s="21"/>
      <c r="AD67" s="164" t="s">
        <v>197</v>
      </c>
      <c r="AE67" s="177"/>
      <c r="AF67" s="178" t="s">
        <v>309</v>
      </c>
    </row>
    <row r="68" spans="1:32" ht="102.75" customHeight="1">
      <c r="A68" s="153">
        <v>11</v>
      </c>
      <c r="B68" s="154" t="s">
        <v>45</v>
      </c>
      <c r="C68" s="154" t="s">
        <v>56</v>
      </c>
      <c r="D68" s="154" t="s">
        <v>310</v>
      </c>
      <c r="E68" s="154" t="s">
        <v>58</v>
      </c>
      <c r="F68" s="175" t="s">
        <v>223</v>
      </c>
      <c r="G68" s="168">
        <f t="shared" si="11"/>
        <v>60600</v>
      </c>
      <c r="H68" s="160">
        <f t="shared" si="12"/>
        <v>1151400</v>
      </c>
      <c r="I68" s="160">
        <v>1212000</v>
      </c>
      <c r="J68" s="176"/>
      <c r="K68" s="177"/>
      <c r="L68" s="177"/>
      <c r="M68" s="177"/>
      <c r="N68" s="177"/>
      <c r="O68" s="177"/>
      <c r="P68" s="177"/>
      <c r="Q68" s="177"/>
      <c r="R68" s="177"/>
      <c r="S68" s="177"/>
      <c r="T68" s="21"/>
      <c r="U68" s="177" t="s">
        <v>88</v>
      </c>
      <c r="V68" s="177" t="s">
        <v>182</v>
      </c>
      <c r="W68" s="21">
        <v>500000</v>
      </c>
      <c r="X68" s="177" t="s">
        <v>97</v>
      </c>
      <c r="Y68" s="177" t="s">
        <v>184</v>
      </c>
      <c r="Z68" s="21">
        <v>712000</v>
      </c>
      <c r="AA68" s="21"/>
      <c r="AB68" s="21"/>
      <c r="AC68" s="21"/>
      <c r="AD68" s="164" t="s">
        <v>197</v>
      </c>
      <c r="AE68" s="177"/>
      <c r="AF68" s="178" t="s">
        <v>311</v>
      </c>
    </row>
    <row r="69" spans="1:32" ht="102.75" customHeight="1">
      <c r="A69" s="153">
        <v>12</v>
      </c>
      <c r="B69" s="154" t="s">
        <v>45</v>
      </c>
      <c r="C69" s="154" t="s">
        <v>56</v>
      </c>
      <c r="D69" s="183" t="s">
        <v>312</v>
      </c>
      <c r="E69" s="154" t="s">
        <v>58</v>
      </c>
      <c r="F69" s="175" t="s">
        <v>223</v>
      </c>
      <c r="G69" s="168">
        <f t="shared" si="11"/>
        <v>12900</v>
      </c>
      <c r="H69" s="160">
        <f t="shared" si="12"/>
        <v>245100</v>
      </c>
      <c r="I69" s="160">
        <v>258000</v>
      </c>
      <c r="J69" s="176"/>
      <c r="K69" s="177"/>
      <c r="L69" s="177"/>
      <c r="M69" s="177"/>
      <c r="N69" s="177"/>
      <c r="O69" s="177"/>
      <c r="P69" s="177"/>
      <c r="Q69" s="177"/>
      <c r="R69" s="177"/>
      <c r="S69" s="177"/>
      <c r="T69" s="21"/>
      <c r="U69" s="177" t="s">
        <v>88</v>
      </c>
      <c r="V69" s="177" t="s">
        <v>182</v>
      </c>
      <c r="W69" s="21">
        <v>100000</v>
      </c>
      <c r="X69" s="177" t="s">
        <v>97</v>
      </c>
      <c r="Y69" s="177" t="s">
        <v>184</v>
      </c>
      <c r="Z69" s="21">
        <v>158000</v>
      </c>
      <c r="AA69" s="21"/>
      <c r="AB69" s="21"/>
      <c r="AC69" s="21"/>
      <c r="AD69" s="164" t="s">
        <v>197</v>
      </c>
      <c r="AE69" s="177"/>
      <c r="AF69" s="178" t="s">
        <v>313</v>
      </c>
    </row>
    <row r="70" spans="1:32" ht="102.75" customHeight="1">
      <c r="A70" s="153">
        <v>13</v>
      </c>
      <c r="B70" s="154" t="s">
        <v>45</v>
      </c>
      <c r="C70" s="154" t="s">
        <v>56</v>
      </c>
      <c r="D70" s="154" t="s">
        <v>314</v>
      </c>
      <c r="E70" s="154" t="s">
        <v>58</v>
      </c>
      <c r="F70" s="175" t="s">
        <v>223</v>
      </c>
      <c r="G70" s="168">
        <f t="shared" si="11"/>
        <v>53250</v>
      </c>
      <c r="H70" s="160">
        <f t="shared" si="12"/>
        <v>1011750</v>
      </c>
      <c r="I70" s="160">
        <v>1065000</v>
      </c>
      <c r="J70" s="176"/>
      <c r="K70" s="177"/>
      <c r="L70" s="177"/>
      <c r="M70" s="177"/>
      <c r="N70" s="177"/>
      <c r="O70" s="177"/>
      <c r="P70" s="177"/>
      <c r="Q70" s="177"/>
      <c r="R70" s="177"/>
      <c r="S70" s="177"/>
      <c r="T70" s="21"/>
      <c r="U70" s="177" t="s">
        <v>88</v>
      </c>
      <c r="V70" s="177" t="s">
        <v>182</v>
      </c>
      <c r="W70" s="21">
        <v>500000</v>
      </c>
      <c r="X70" s="177" t="s">
        <v>97</v>
      </c>
      <c r="Y70" s="177" t="s">
        <v>184</v>
      </c>
      <c r="Z70" s="21">
        <v>565000</v>
      </c>
      <c r="AA70" s="21"/>
      <c r="AB70" s="21"/>
      <c r="AC70" s="21"/>
      <c r="AD70" s="164" t="s">
        <v>197</v>
      </c>
      <c r="AE70" s="177"/>
      <c r="AF70" s="178" t="s">
        <v>315</v>
      </c>
    </row>
    <row r="71" spans="1:32" ht="45" customHeight="1">
      <c r="A71" s="182"/>
      <c r="B71" s="183"/>
      <c r="C71" s="183"/>
      <c r="D71" s="183"/>
      <c r="E71" s="183"/>
      <c r="F71" s="184"/>
      <c r="G71" s="190"/>
      <c r="H71" s="191"/>
      <c r="I71" s="191"/>
      <c r="J71" s="187"/>
      <c r="K71" s="174"/>
      <c r="L71" s="174"/>
      <c r="M71" s="174"/>
      <c r="N71" s="174"/>
      <c r="O71" s="174"/>
      <c r="P71" s="174"/>
      <c r="Q71" s="174"/>
      <c r="R71" s="174"/>
      <c r="S71" s="174"/>
      <c r="T71" s="186"/>
      <c r="U71" s="174"/>
      <c r="V71" s="174"/>
      <c r="W71" s="186"/>
      <c r="X71" s="174"/>
      <c r="Y71" s="174"/>
      <c r="Z71" s="186"/>
      <c r="AA71" s="186"/>
      <c r="AB71" s="186"/>
      <c r="AC71" s="186"/>
      <c r="AD71" s="188"/>
      <c r="AE71" s="174"/>
      <c r="AF71" s="189"/>
    </row>
    <row r="72" spans="1:32" ht="102.75" customHeight="1">
      <c r="A72" s="153">
        <v>1</v>
      </c>
      <c r="B72" s="154" t="s">
        <v>45</v>
      </c>
      <c r="C72" s="154" t="s">
        <v>56</v>
      </c>
      <c r="D72" s="154" t="s">
        <v>316</v>
      </c>
      <c r="E72" s="154" t="s">
        <v>58</v>
      </c>
      <c r="F72" s="175" t="s">
        <v>223</v>
      </c>
      <c r="G72" s="168">
        <f t="shared" ref="G72:G76" si="13">I72-H72</f>
        <v>79500</v>
      </c>
      <c r="H72" s="160">
        <f t="shared" ref="H72:H76" si="14">I72*0.95</f>
        <v>1510500</v>
      </c>
      <c r="I72" s="160">
        <v>1590000</v>
      </c>
      <c r="J72" s="176"/>
      <c r="K72" s="177"/>
      <c r="L72" s="177"/>
      <c r="M72" s="177"/>
      <c r="N72" s="177"/>
      <c r="O72" s="177"/>
      <c r="P72" s="177"/>
      <c r="Q72" s="177"/>
      <c r="R72" s="177"/>
      <c r="S72" s="177"/>
      <c r="T72" s="21"/>
      <c r="U72" s="177"/>
      <c r="V72" s="177"/>
      <c r="W72" s="21"/>
      <c r="X72" s="177" t="s">
        <v>97</v>
      </c>
      <c r="Y72" s="177" t="s">
        <v>184</v>
      </c>
      <c r="Z72" s="21">
        <v>750000</v>
      </c>
      <c r="AA72" s="177" t="s">
        <v>97</v>
      </c>
      <c r="AB72" s="177" t="s">
        <v>184</v>
      </c>
      <c r="AC72" s="21">
        <f>I72-Z72</f>
        <v>840000</v>
      </c>
      <c r="AD72" s="164" t="s">
        <v>197</v>
      </c>
      <c r="AE72" s="177"/>
      <c r="AF72" s="178" t="s">
        <v>317</v>
      </c>
    </row>
    <row r="73" spans="1:32" ht="102.75" customHeight="1">
      <c r="A73" s="153">
        <v>2</v>
      </c>
      <c r="B73" s="154" t="s">
        <v>45</v>
      </c>
      <c r="C73" s="154" t="s">
        <v>56</v>
      </c>
      <c r="D73" s="154" t="s">
        <v>318</v>
      </c>
      <c r="E73" s="154" t="s">
        <v>58</v>
      </c>
      <c r="F73" s="175" t="s">
        <v>223</v>
      </c>
      <c r="G73" s="168">
        <f t="shared" si="13"/>
        <v>81870</v>
      </c>
      <c r="H73" s="160">
        <f t="shared" si="14"/>
        <v>1555530</v>
      </c>
      <c r="I73" s="160">
        <v>1637400</v>
      </c>
      <c r="J73" s="176"/>
      <c r="K73" s="177"/>
      <c r="L73" s="177"/>
      <c r="M73" s="177"/>
      <c r="N73" s="177"/>
      <c r="O73" s="177"/>
      <c r="P73" s="177"/>
      <c r="Q73" s="177"/>
      <c r="R73" s="177"/>
      <c r="S73" s="177"/>
      <c r="T73" s="21"/>
      <c r="U73" s="177"/>
      <c r="V73" s="177"/>
      <c r="W73" s="21"/>
      <c r="X73" s="177" t="s">
        <v>97</v>
      </c>
      <c r="Y73" s="177" t="s">
        <v>184</v>
      </c>
      <c r="Z73" s="21">
        <v>750000</v>
      </c>
      <c r="AA73" s="177" t="s">
        <v>97</v>
      </c>
      <c r="AB73" s="177" t="s">
        <v>184</v>
      </c>
      <c r="AC73" s="21">
        <f t="shared" ref="AC73:AC76" si="15">I73-Z73</f>
        <v>887400</v>
      </c>
      <c r="AD73" s="164" t="s">
        <v>197</v>
      </c>
      <c r="AE73" s="177"/>
      <c r="AF73" s="178" t="s">
        <v>319</v>
      </c>
    </row>
    <row r="74" spans="1:32" ht="102.75" customHeight="1">
      <c r="A74" s="153">
        <v>3</v>
      </c>
      <c r="B74" s="154" t="s">
        <v>45</v>
      </c>
      <c r="C74" s="154" t="s">
        <v>56</v>
      </c>
      <c r="D74" s="154" t="s">
        <v>320</v>
      </c>
      <c r="E74" s="154" t="s">
        <v>58</v>
      </c>
      <c r="F74" s="175" t="s">
        <v>223</v>
      </c>
      <c r="G74" s="168">
        <f t="shared" si="13"/>
        <v>37920</v>
      </c>
      <c r="H74" s="160">
        <f t="shared" si="14"/>
        <v>720480</v>
      </c>
      <c r="I74" s="160">
        <v>758400</v>
      </c>
      <c r="J74" s="176"/>
      <c r="K74" s="177"/>
      <c r="L74" s="177"/>
      <c r="M74" s="177"/>
      <c r="N74" s="177"/>
      <c r="O74" s="177"/>
      <c r="P74" s="177"/>
      <c r="Q74" s="177"/>
      <c r="R74" s="177"/>
      <c r="S74" s="177"/>
      <c r="T74" s="21"/>
      <c r="U74" s="177"/>
      <c r="V74" s="177"/>
      <c r="W74" s="21"/>
      <c r="X74" s="177" t="s">
        <v>97</v>
      </c>
      <c r="Y74" s="177" t="s">
        <v>184</v>
      </c>
      <c r="Z74" s="21">
        <v>350000</v>
      </c>
      <c r="AA74" s="177" t="s">
        <v>97</v>
      </c>
      <c r="AB74" s="177" t="s">
        <v>184</v>
      </c>
      <c r="AC74" s="21">
        <f t="shared" si="15"/>
        <v>408400</v>
      </c>
      <c r="AD74" s="164" t="s">
        <v>197</v>
      </c>
      <c r="AE74" s="177"/>
      <c r="AF74" s="178" t="s">
        <v>321</v>
      </c>
    </row>
    <row r="75" spans="1:32" ht="102.75" customHeight="1">
      <c r="A75" s="153">
        <v>4</v>
      </c>
      <c r="B75" s="154" t="s">
        <v>322</v>
      </c>
      <c r="C75" s="154" t="s">
        <v>323</v>
      </c>
      <c r="D75" s="154" t="s">
        <v>324</v>
      </c>
      <c r="E75" s="154" t="s">
        <v>325</v>
      </c>
      <c r="F75" s="175" t="s">
        <v>223</v>
      </c>
      <c r="G75" s="168">
        <f t="shared" si="13"/>
        <v>12097.5</v>
      </c>
      <c r="H75" s="160">
        <f t="shared" si="14"/>
        <v>229852.5</v>
      </c>
      <c r="I75" s="160">
        <v>241950</v>
      </c>
      <c r="J75" s="176"/>
      <c r="K75" s="177"/>
      <c r="L75" s="177"/>
      <c r="M75" s="177"/>
      <c r="N75" s="177"/>
      <c r="O75" s="177"/>
      <c r="P75" s="177"/>
      <c r="Q75" s="177"/>
      <c r="R75" s="177"/>
      <c r="S75" s="177"/>
      <c r="T75" s="21"/>
      <c r="U75" s="177"/>
      <c r="V75" s="177"/>
      <c r="W75" s="21"/>
      <c r="X75" s="177" t="s">
        <v>97</v>
      </c>
      <c r="Y75" s="177" t="s">
        <v>184</v>
      </c>
      <c r="Z75" s="21">
        <v>241950</v>
      </c>
      <c r="AA75" s="177" t="s">
        <v>97</v>
      </c>
      <c r="AB75" s="177" t="s">
        <v>184</v>
      </c>
      <c r="AC75" s="21">
        <f t="shared" si="15"/>
        <v>0</v>
      </c>
      <c r="AD75" s="164" t="s">
        <v>197</v>
      </c>
      <c r="AE75" s="177"/>
      <c r="AF75" s="178"/>
    </row>
    <row r="76" spans="1:32" ht="102.75" customHeight="1">
      <c r="A76" s="153">
        <v>5</v>
      </c>
      <c r="B76" s="154" t="s">
        <v>45</v>
      </c>
      <c r="C76" s="154" t="s">
        <v>56</v>
      </c>
      <c r="D76" s="154" t="s">
        <v>326</v>
      </c>
      <c r="E76" s="154" t="s">
        <v>58</v>
      </c>
      <c r="F76" s="175" t="s">
        <v>223</v>
      </c>
      <c r="G76" s="168">
        <f t="shared" si="13"/>
        <v>57940</v>
      </c>
      <c r="H76" s="160">
        <f t="shared" si="14"/>
        <v>1100860</v>
      </c>
      <c r="I76" s="160">
        <v>1158800</v>
      </c>
      <c r="J76" s="176"/>
      <c r="K76" s="177"/>
      <c r="L76" s="177"/>
      <c r="M76" s="177"/>
      <c r="N76" s="177"/>
      <c r="O76" s="177"/>
      <c r="P76" s="177"/>
      <c r="Q76" s="177"/>
      <c r="R76" s="177"/>
      <c r="S76" s="177"/>
      <c r="T76" s="21"/>
      <c r="U76" s="177"/>
      <c r="V76" s="177"/>
      <c r="W76" s="21"/>
      <c r="X76" s="177" t="s">
        <v>97</v>
      </c>
      <c r="Y76" s="177" t="s">
        <v>184</v>
      </c>
      <c r="Z76" s="21">
        <v>500000</v>
      </c>
      <c r="AA76" s="177" t="s">
        <v>97</v>
      </c>
      <c r="AB76" s="177" t="s">
        <v>184</v>
      </c>
      <c r="AC76" s="21">
        <f t="shared" si="15"/>
        <v>658800</v>
      </c>
      <c r="AD76" s="164" t="s">
        <v>197</v>
      </c>
      <c r="AE76" s="177"/>
      <c r="AF76" s="178" t="s">
        <v>327</v>
      </c>
    </row>
    <row r="77" spans="1:32" s="194" customFormat="1" ht="27" customHeight="1">
      <c r="A77" s="192"/>
      <c r="B77" s="192"/>
      <c r="C77" s="192"/>
      <c r="D77" s="192"/>
      <c r="E77" s="192"/>
      <c r="F77" s="192"/>
      <c r="G77" s="193">
        <f t="shared" ref="G77:H77" si="16">SUM(G6:G76)</f>
        <v>55717685.149999999</v>
      </c>
      <c r="H77" s="193">
        <f t="shared" si="16"/>
        <v>16841235.850000001</v>
      </c>
      <c r="I77" s="193">
        <f>SUM(I6:I76)</f>
        <v>72558921</v>
      </c>
      <c r="J77" s="193">
        <f t="shared" ref="J77:AC77" si="17">SUM(J6:J76)</f>
        <v>0</v>
      </c>
      <c r="K77" s="193">
        <f t="shared" si="17"/>
        <v>0</v>
      </c>
      <c r="L77" s="193">
        <f t="shared" si="17"/>
        <v>0</v>
      </c>
      <c r="M77" s="193">
        <f t="shared" si="17"/>
        <v>0</v>
      </c>
      <c r="N77" s="193">
        <f t="shared" si="17"/>
        <v>12375638</v>
      </c>
      <c r="O77" s="193">
        <f t="shared" si="17"/>
        <v>0</v>
      </c>
      <c r="P77" s="193">
        <f t="shared" si="17"/>
        <v>0</v>
      </c>
      <c r="Q77" s="193">
        <f t="shared" si="17"/>
        <v>5717199</v>
      </c>
      <c r="R77" s="193">
        <f t="shared" si="17"/>
        <v>0</v>
      </c>
      <c r="S77" s="193">
        <f t="shared" si="17"/>
        <v>0</v>
      </c>
      <c r="T77" s="193">
        <f t="shared" si="17"/>
        <v>16220675</v>
      </c>
      <c r="U77" s="193">
        <f t="shared" si="17"/>
        <v>0</v>
      </c>
      <c r="V77" s="193">
        <f t="shared" si="17"/>
        <v>0</v>
      </c>
      <c r="W77" s="193">
        <f t="shared" si="17"/>
        <v>21350927</v>
      </c>
      <c r="X77" s="193">
        <f t="shared" si="17"/>
        <v>0</v>
      </c>
      <c r="Y77" s="193">
        <f t="shared" si="17"/>
        <v>0</v>
      </c>
      <c r="Z77" s="193">
        <f t="shared" si="17"/>
        <v>14099882</v>
      </c>
      <c r="AA77" s="193">
        <f t="shared" si="17"/>
        <v>0</v>
      </c>
      <c r="AB77" s="193">
        <f t="shared" si="17"/>
        <v>0</v>
      </c>
      <c r="AC77" s="193">
        <f t="shared" si="17"/>
        <v>2794600</v>
      </c>
      <c r="AD77" s="193"/>
      <c r="AE77" s="193"/>
      <c r="AF77" s="193"/>
    </row>
    <row r="78" spans="1:32">
      <c r="A78" s="174"/>
      <c r="B78" s="174"/>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row>
  </sheetData>
  <mergeCells count="41">
    <mergeCell ref="B12:F12"/>
    <mergeCell ref="Y2:Y3"/>
    <mergeCell ref="Z2:Z3"/>
    <mergeCell ref="AA2:AA3"/>
    <mergeCell ref="AB2:AB3"/>
    <mergeCell ref="C1:C3"/>
    <mergeCell ref="D1:D3"/>
    <mergeCell ref="E1:E3"/>
    <mergeCell ref="F1:F3"/>
    <mergeCell ref="AA1:AC1"/>
    <mergeCell ref="A5:AF5"/>
    <mergeCell ref="S2:S3"/>
    <mergeCell ref="T2:T3"/>
    <mergeCell ref="U2:U3"/>
    <mergeCell ref="V2:V3"/>
    <mergeCell ref="W2:W3"/>
    <mergeCell ref="AE1:AE3"/>
    <mergeCell ref="AF1:AF3"/>
    <mergeCell ref="G2:G3"/>
    <mergeCell ref="H2:H3"/>
    <mergeCell ref="I2:I3"/>
    <mergeCell ref="J2:J3"/>
    <mergeCell ref="K2:K3"/>
    <mergeCell ref="L2:L3"/>
    <mergeCell ref="G1:K1"/>
    <mergeCell ref="L1:N1"/>
    <mergeCell ref="O1:Q1"/>
    <mergeCell ref="R1:T1"/>
    <mergeCell ref="U1:W1"/>
    <mergeCell ref="X2:X3"/>
    <mergeCell ref="M2:M3"/>
    <mergeCell ref="N2:N3"/>
    <mergeCell ref="X1:Z1"/>
    <mergeCell ref="AC2:AC3"/>
    <mergeCell ref="A1:A3"/>
    <mergeCell ref="B1:B3"/>
    <mergeCell ref="AD1:AD3"/>
    <mergeCell ref="O2:O3"/>
    <mergeCell ref="P2:P3"/>
    <mergeCell ref="Q2:Q3"/>
    <mergeCell ref="R2:R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6"/>
  <sheetViews>
    <sheetView workbookViewId="0">
      <selection activeCell="D9" sqref="D9"/>
    </sheetView>
  </sheetViews>
  <sheetFormatPr defaultColWidth="9.140625" defaultRowHeight="15"/>
  <cols>
    <col min="1" max="1" width="6.28515625" style="298" customWidth="1"/>
    <col min="2" max="2" width="41" style="299" customWidth="1"/>
    <col min="3" max="3" width="51.42578125" style="299" customWidth="1"/>
    <col min="4" max="4" width="41.140625" style="300" customWidth="1"/>
    <col min="5" max="5" width="42.42578125" style="143" customWidth="1"/>
    <col min="6" max="6" width="13.85546875" style="143" customWidth="1"/>
    <col min="7" max="7" width="18.5703125" style="298" customWidth="1"/>
    <col min="8" max="8" width="16.5703125" style="298" customWidth="1"/>
    <col min="9" max="9" width="18" style="298" customWidth="1"/>
    <col min="10" max="10" width="9" style="143" customWidth="1"/>
    <col min="11" max="11" width="10.7109375" style="143" customWidth="1"/>
    <col min="12" max="13" width="9.28515625" style="301" hidden="1" customWidth="1"/>
    <col min="14" max="14" width="17.140625" style="143" hidden="1" customWidth="1"/>
    <col min="15" max="15" width="11.7109375" style="143" hidden="1" customWidth="1"/>
    <col min="16" max="16" width="12" style="143" hidden="1" customWidth="1"/>
    <col min="17" max="17" width="23.7109375" style="143" hidden="1" customWidth="1"/>
    <col min="18" max="19" width="12" style="143" hidden="1" customWidth="1"/>
    <col min="20" max="23" width="16.5703125" style="143" hidden="1" customWidth="1"/>
    <col min="24" max="24" width="13.42578125" style="143" hidden="1" customWidth="1"/>
    <col min="25" max="25" width="14" style="143" hidden="1" customWidth="1"/>
    <col min="26" max="26" width="16.5703125" style="302" hidden="1" customWidth="1"/>
    <col min="27" max="27" width="16.5703125" style="143" customWidth="1"/>
    <col min="28" max="28" width="18.85546875" style="143" customWidth="1"/>
    <col min="29" max="29" width="16.5703125" style="143" customWidth="1"/>
    <col min="30" max="32" width="16.5703125" style="298" customWidth="1"/>
    <col min="33" max="44" width="16.5703125" style="143" customWidth="1"/>
    <col min="45" max="45" width="32.28515625" style="143" bestFit="1" customWidth="1"/>
    <col min="46" max="46" width="9.140625" style="143"/>
    <col min="47" max="47" width="50" style="143" customWidth="1"/>
    <col min="48" max="16384" width="9.140625" style="143"/>
  </cols>
  <sheetData>
    <row r="1" spans="1:47">
      <c r="A1" s="783" t="s">
        <v>0</v>
      </c>
      <c r="B1" s="783"/>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c r="AJ1" s="783"/>
      <c r="AK1" s="783"/>
      <c r="AL1" s="783"/>
      <c r="AM1" s="783"/>
      <c r="AN1" s="783"/>
      <c r="AO1" s="783"/>
      <c r="AP1" s="783"/>
      <c r="AQ1" s="783"/>
      <c r="AR1" s="783"/>
      <c r="AS1" s="783"/>
      <c r="AT1" s="783"/>
      <c r="AU1" s="784"/>
    </row>
    <row r="2" spans="1:47" ht="120">
      <c r="A2" s="711" t="s">
        <v>1</v>
      </c>
      <c r="B2" s="785" t="s">
        <v>2</v>
      </c>
      <c r="C2" s="785" t="s">
        <v>3</v>
      </c>
      <c r="D2" s="785" t="s">
        <v>4</v>
      </c>
      <c r="E2" s="712" t="s">
        <v>5</v>
      </c>
      <c r="F2" s="715" t="s">
        <v>6</v>
      </c>
      <c r="G2" s="711" t="s">
        <v>7</v>
      </c>
      <c r="H2" s="711"/>
      <c r="I2" s="711"/>
      <c r="J2" s="711"/>
      <c r="K2" s="711"/>
      <c r="L2" s="195" t="s">
        <v>8</v>
      </c>
      <c r="M2" s="195"/>
      <c r="N2" s="195"/>
      <c r="O2" s="195"/>
      <c r="P2" s="195"/>
      <c r="Q2" s="195"/>
      <c r="R2" s="195"/>
      <c r="S2" s="195"/>
      <c r="T2" s="195"/>
      <c r="U2" s="195"/>
      <c r="V2" s="195"/>
      <c r="W2" s="195"/>
      <c r="X2" s="195"/>
      <c r="Y2" s="195"/>
      <c r="Z2" s="195"/>
      <c r="AA2" s="771" t="s">
        <v>9</v>
      </c>
      <c r="AB2" s="772"/>
      <c r="AC2" s="773"/>
      <c r="AD2" s="771" t="s">
        <v>10</v>
      </c>
      <c r="AE2" s="772"/>
      <c r="AF2" s="773"/>
      <c r="AG2" s="771" t="s">
        <v>11</v>
      </c>
      <c r="AH2" s="772"/>
      <c r="AI2" s="773"/>
      <c r="AJ2" s="771" t="s">
        <v>12</v>
      </c>
      <c r="AK2" s="772"/>
      <c r="AL2" s="773"/>
      <c r="AM2" s="771" t="s">
        <v>178</v>
      </c>
      <c r="AN2" s="772"/>
      <c r="AO2" s="773"/>
      <c r="AP2" s="777" t="s">
        <v>179</v>
      </c>
      <c r="AQ2" s="778"/>
      <c r="AR2" s="779"/>
      <c r="AS2" s="721" t="s">
        <v>13</v>
      </c>
      <c r="AT2" s="722" t="s">
        <v>14</v>
      </c>
      <c r="AU2" s="715" t="s">
        <v>15</v>
      </c>
    </row>
    <row r="3" spans="1:47">
      <c r="A3" s="711"/>
      <c r="B3" s="786"/>
      <c r="C3" s="786"/>
      <c r="D3" s="786"/>
      <c r="E3" s="713"/>
      <c r="F3" s="716"/>
      <c r="G3" s="722" t="s">
        <v>16</v>
      </c>
      <c r="H3" s="722" t="s">
        <v>17</v>
      </c>
      <c r="I3" s="715" t="s">
        <v>18</v>
      </c>
      <c r="J3" s="770" t="s">
        <v>19</v>
      </c>
      <c r="K3" s="770" t="s">
        <v>20</v>
      </c>
      <c r="L3" s="711" t="s">
        <v>21</v>
      </c>
      <c r="M3" s="711"/>
      <c r="N3" s="711"/>
      <c r="O3" s="711" t="s">
        <v>22</v>
      </c>
      <c r="P3" s="711"/>
      <c r="Q3" s="711"/>
      <c r="R3" s="711" t="s">
        <v>23</v>
      </c>
      <c r="S3" s="711"/>
      <c r="T3" s="711"/>
      <c r="U3" s="718" t="s">
        <v>24</v>
      </c>
      <c r="V3" s="719"/>
      <c r="W3" s="720"/>
      <c r="X3" s="718" t="s">
        <v>25</v>
      </c>
      <c r="Y3" s="719"/>
      <c r="Z3" s="720"/>
      <c r="AA3" s="774"/>
      <c r="AB3" s="775"/>
      <c r="AC3" s="776"/>
      <c r="AD3" s="774"/>
      <c r="AE3" s="775"/>
      <c r="AF3" s="776"/>
      <c r="AG3" s="774"/>
      <c r="AH3" s="775"/>
      <c r="AI3" s="776"/>
      <c r="AJ3" s="774"/>
      <c r="AK3" s="775"/>
      <c r="AL3" s="776"/>
      <c r="AM3" s="774"/>
      <c r="AN3" s="775"/>
      <c r="AO3" s="776"/>
      <c r="AP3" s="780"/>
      <c r="AQ3" s="781"/>
      <c r="AR3" s="782"/>
      <c r="AS3" s="721"/>
      <c r="AT3" s="722"/>
      <c r="AU3" s="716"/>
    </row>
    <row r="4" spans="1:47" ht="61.5">
      <c r="A4" s="711"/>
      <c r="B4" s="787"/>
      <c r="C4" s="787"/>
      <c r="D4" s="787"/>
      <c r="E4" s="714"/>
      <c r="F4" s="717"/>
      <c r="G4" s="722"/>
      <c r="H4" s="722"/>
      <c r="I4" s="717"/>
      <c r="J4" s="770"/>
      <c r="K4" s="770"/>
      <c r="L4" s="4" t="s">
        <v>26</v>
      </c>
      <c r="M4" s="4" t="s">
        <v>27</v>
      </c>
      <c r="N4" s="4" t="s">
        <v>28</v>
      </c>
      <c r="O4" s="4" t="s">
        <v>26</v>
      </c>
      <c r="P4" s="4" t="s">
        <v>27</v>
      </c>
      <c r="Q4" s="4" t="s">
        <v>28</v>
      </c>
      <c r="R4" s="4" t="s">
        <v>26</v>
      </c>
      <c r="S4" s="4" t="s">
        <v>27</v>
      </c>
      <c r="T4" s="4" t="s">
        <v>28</v>
      </c>
      <c r="U4" s="4" t="s">
        <v>26</v>
      </c>
      <c r="V4" s="4" t="s">
        <v>27</v>
      </c>
      <c r="W4" s="4" t="s">
        <v>28</v>
      </c>
      <c r="X4" s="4" t="s">
        <v>26</v>
      </c>
      <c r="Y4" s="4" t="s">
        <v>27</v>
      </c>
      <c r="Z4" s="196" t="s">
        <v>28</v>
      </c>
      <c r="AA4" s="4" t="s">
        <v>26</v>
      </c>
      <c r="AB4" s="4" t="s">
        <v>27</v>
      </c>
      <c r="AC4" s="4" t="s">
        <v>28</v>
      </c>
      <c r="AD4" s="4" t="s">
        <v>26</v>
      </c>
      <c r="AE4" s="4" t="s">
        <v>27</v>
      </c>
      <c r="AF4" s="4" t="s">
        <v>28</v>
      </c>
      <c r="AG4" s="4" t="s">
        <v>26</v>
      </c>
      <c r="AH4" s="4" t="s">
        <v>27</v>
      </c>
      <c r="AI4" s="4" t="s">
        <v>28</v>
      </c>
      <c r="AJ4" s="4" t="s">
        <v>26</v>
      </c>
      <c r="AK4" s="4" t="s">
        <v>27</v>
      </c>
      <c r="AL4" s="4" t="s">
        <v>28</v>
      </c>
      <c r="AM4" s="4" t="s">
        <v>26</v>
      </c>
      <c r="AN4" s="4" t="s">
        <v>27</v>
      </c>
      <c r="AO4" s="4" t="s">
        <v>28</v>
      </c>
      <c r="AP4" s="4" t="s">
        <v>26</v>
      </c>
      <c r="AQ4" s="4" t="s">
        <v>27</v>
      </c>
      <c r="AR4" s="4" t="s">
        <v>28</v>
      </c>
      <c r="AS4" s="721"/>
      <c r="AT4" s="722"/>
      <c r="AU4" s="717"/>
    </row>
    <row r="5" spans="1:47" ht="18">
      <c r="A5" s="6"/>
      <c r="B5" s="6">
        <v>1</v>
      </c>
      <c r="C5" s="6">
        <v>2</v>
      </c>
      <c r="D5" s="129">
        <v>3</v>
      </c>
      <c r="E5" s="6">
        <v>4</v>
      </c>
      <c r="F5" s="6">
        <v>5</v>
      </c>
      <c r="G5" s="6">
        <v>6.1</v>
      </c>
      <c r="H5" s="6">
        <v>6.2</v>
      </c>
      <c r="I5" s="6"/>
      <c r="J5" s="6">
        <v>6.3</v>
      </c>
      <c r="K5" s="6">
        <v>6.4</v>
      </c>
      <c r="L5" s="8" t="s">
        <v>29</v>
      </c>
      <c r="M5" s="8" t="s">
        <v>30</v>
      </c>
      <c r="N5" s="9" t="s">
        <v>31</v>
      </c>
      <c r="O5" s="9" t="s">
        <v>32</v>
      </c>
      <c r="P5" s="9" t="s">
        <v>33</v>
      </c>
      <c r="Q5" s="9" t="s">
        <v>34</v>
      </c>
      <c r="R5" s="9" t="s">
        <v>35</v>
      </c>
      <c r="S5" s="9" t="s">
        <v>36</v>
      </c>
      <c r="T5" s="9" t="s">
        <v>37</v>
      </c>
      <c r="U5" s="9" t="s">
        <v>38</v>
      </c>
      <c r="V5" s="9" t="s">
        <v>39</v>
      </c>
      <c r="W5" s="9" t="s">
        <v>40</v>
      </c>
      <c r="X5" s="9" t="s">
        <v>41</v>
      </c>
      <c r="Y5" s="9" t="s">
        <v>42</v>
      </c>
      <c r="Z5" s="197" t="s">
        <v>43</v>
      </c>
      <c r="AA5" s="9"/>
      <c r="AB5" s="9"/>
      <c r="AC5" s="9"/>
      <c r="AD5" s="9"/>
      <c r="AE5" s="9"/>
      <c r="AF5" s="9"/>
      <c r="AG5" s="9"/>
      <c r="AH5" s="9"/>
      <c r="AI5" s="9"/>
      <c r="AJ5" s="9"/>
      <c r="AK5" s="9"/>
      <c r="AL5" s="9"/>
      <c r="AM5" s="9"/>
      <c r="AN5" s="9"/>
      <c r="AO5" s="9"/>
      <c r="AP5" s="9"/>
      <c r="AQ5" s="9"/>
      <c r="AR5" s="9"/>
      <c r="AS5" s="6">
        <v>8</v>
      </c>
      <c r="AT5" s="6">
        <v>9</v>
      </c>
      <c r="AU5" s="6">
        <v>10</v>
      </c>
    </row>
    <row r="6" spans="1:47">
      <c r="A6" s="767" t="s">
        <v>328</v>
      </c>
      <c r="B6" s="768"/>
      <c r="C6" s="768"/>
      <c r="D6" s="768"/>
      <c r="E6" s="768"/>
      <c r="F6" s="768"/>
      <c r="G6" s="768"/>
      <c r="H6" s="768"/>
      <c r="I6" s="768"/>
      <c r="J6" s="768"/>
      <c r="K6" s="768"/>
      <c r="L6" s="768"/>
      <c r="M6" s="768"/>
      <c r="N6" s="768"/>
      <c r="O6" s="768"/>
      <c r="P6" s="768"/>
      <c r="Q6" s="768"/>
      <c r="R6" s="768"/>
      <c r="S6" s="768"/>
      <c r="T6" s="768"/>
      <c r="U6" s="768"/>
      <c r="V6" s="768"/>
      <c r="W6" s="768"/>
      <c r="X6" s="768"/>
      <c r="Y6" s="768"/>
      <c r="Z6" s="768"/>
      <c r="AA6" s="768"/>
      <c r="AB6" s="768"/>
      <c r="AC6" s="768"/>
      <c r="AD6" s="768"/>
      <c r="AE6" s="768"/>
      <c r="AF6" s="768"/>
      <c r="AG6" s="768"/>
      <c r="AH6" s="768"/>
      <c r="AI6" s="768"/>
      <c r="AJ6" s="768"/>
      <c r="AK6" s="768"/>
      <c r="AL6" s="768"/>
      <c r="AM6" s="768"/>
      <c r="AN6" s="768"/>
      <c r="AO6" s="768"/>
      <c r="AP6" s="768"/>
      <c r="AQ6" s="768"/>
      <c r="AR6" s="768"/>
      <c r="AS6" s="768"/>
      <c r="AT6" s="768"/>
      <c r="AU6" s="769"/>
    </row>
    <row r="7" spans="1:47" s="218" customFormat="1" ht="135">
      <c r="A7" s="198">
        <v>1</v>
      </c>
      <c r="B7" s="199" t="s">
        <v>192</v>
      </c>
      <c r="C7" s="199" t="s">
        <v>329</v>
      </c>
      <c r="D7" s="141" t="s">
        <v>330</v>
      </c>
      <c r="E7" s="200" t="s">
        <v>331</v>
      </c>
      <c r="F7" s="201" t="s">
        <v>332</v>
      </c>
      <c r="G7" s="202">
        <v>3487000</v>
      </c>
      <c r="H7" s="203">
        <v>185330</v>
      </c>
      <c r="I7" s="204">
        <f>G7+H7</f>
        <v>3672330</v>
      </c>
      <c r="J7" s="205"/>
      <c r="K7" s="206"/>
      <c r="L7" s="207"/>
      <c r="M7" s="207"/>
      <c r="N7" s="208"/>
      <c r="O7" s="207"/>
      <c r="P7" s="207"/>
      <c r="Q7" s="209"/>
      <c r="R7" s="210"/>
      <c r="S7" s="210"/>
      <c r="T7" s="208"/>
      <c r="U7" s="208"/>
      <c r="V7" s="208"/>
      <c r="W7" s="211"/>
      <c r="X7" s="211"/>
      <c r="Y7" s="211"/>
      <c r="Z7" s="212"/>
      <c r="AA7" s="213"/>
      <c r="AB7" s="213"/>
      <c r="AC7" s="205"/>
      <c r="AD7" s="214" t="s">
        <v>333</v>
      </c>
      <c r="AE7" s="215" t="s">
        <v>334</v>
      </c>
      <c r="AF7" s="205">
        <v>1672000</v>
      </c>
      <c r="AG7" s="214" t="s">
        <v>335</v>
      </c>
      <c r="AH7" s="215" t="s">
        <v>336</v>
      </c>
      <c r="AI7" s="205">
        <v>2000000</v>
      </c>
      <c r="AJ7" s="214"/>
      <c r="AK7" s="215"/>
      <c r="AL7" s="205"/>
      <c r="AM7" s="205"/>
      <c r="AN7" s="205"/>
      <c r="AO7" s="205"/>
      <c r="AP7" s="205"/>
      <c r="AQ7" s="205"/>
      <c r="AR7" s="205"/>
      <c r="AS7" s="216" t="s">
        <v>337</v>
      </c>
      <c r="AT7" s="217"/>
      <c r="AU7" s="141" t="s">
        <v>338</v>
      </c>
    </row>
    <row r="8" spans="1:47" s="218" customFormat="1" ht="150">
      <c r="A8" s="198">
        <v>2</v>
      </c>
      <c r="B8" s="199" t="s">
        <v>192</v>
      </c>
      <c r="C8" s="199" t="s">
        <v>329</v>
      </c>
      <c r="D8" s="141" t="s">
        <v>339</v>
      </c>
      <c r="E8" s="200" t="s">
        <v>340</v>
      </c>
      <c r="F8" s="201" t="s">
        <v>341</v>
      </c>
      <c r="G8" s="202">
        <v>3717000</v>
      </c>
      <c r="H8" s="203">
        <v>195981</v>
      </c>
      <c r="I8" s="204">
        <f t="shared" ref="I8:I14" si="0">G8+H8</f>
        <v>3912981</v>
      </c>
      <c r="J8" s="205"/>
      <c r="K8" s="206"/>
      <c r="L8" s="207"/>
      <c r="M8" s="207"/>
      <c r="N8" s="208"/>
      <c r="O8" s="207"/>
      <c r="P8" s="207"/>
      <c r="Q8" s="209"/>
      <c r="R8" s="210"/>
      <c r="S8" s="210"/>
      <c r="T8" s="208"/>
      <c r="U8" s="208"/>
      <c r="V8" s="208"/>
      <c r="W8" s="211"/>
      <c r="X8" s="211"/>
      <c r="Y8" s="211"/>
      <c r="Z8" s="212"/>
      <c r="AA8" s="213"/>
      <c r="AB8" s="213"/>
      <c r="AC8" s="205"/>
      <c r="AD8" s="214" t="s">
        <v>333</v>
      </c>
      <c r="AE8" s="215" t="s">
        <v>334</v>
      </c>
      <c r="AF8" s="205">
        <v>1912000</v>
      </c>
      <c r="AG8" s="214" t="s">
        <v>335</v>
      </c>
      <c r="AH8" s="215" t="s">
        <v>336</v>
      </c>
      <c r="AI8" s="205">
        <v>2000000</v>
      </c>
      <c r="AJ8" s="214"/>
      <c r="AK8" s="215"/>
      <c r="AL8" s="205"/>
      <c r="AM8" s="205"/>
      <c r="AN8" s="205"/>
      <c r="AO8" s="205"/>
      <c r="AP8" s="205"/>
      <c r="AQ8" s="205"/>
      <c r="AR8" s="205"/>
      <c r="AS8" s="216" t="s">
        <v>337</v>
      </c>
      <c r="AT8" s="217"/>
      <c r="AU8" s="141" t="s">
        <v>342</v>
      </c>
    </row>
    <row r="9" spans="1:47" s="218" customFormat="1" ht="105">
      <c r="A9" s="198">
        <v>3</v>
      </c>
      <c r="B9" s="199" t="s">
        <v>192</v>
      </c>
      <c r="C9" s="199" t="s">
        <v>329</v>
      </c>
      <c r="D9" s="150" t="s">
        <v>343</v>
      </c>
      <c r="E9" s="200" t="s">
        <v>344</v>
      </c>
      <c r="F9" s="201" t="s">
        <v>345</v>
      </c>
      <c r="G9" s="202">
        <v>4117500</v>
      </c>
      <c r="H9" s="203">
        <v>216733</v>
      </c>
      <c r="I9" s="204">
        <f t="shared" si="0"/>
        <v>4334233</v>
      </c>
      <c r="J9" s="205"/>
      <c r="K9" s="206"/>
      <c r="L9" s="207"/>
      <c r="M9" s="207"/>
      <c r="N9" s="208"/>
      <c r="O9" s="207"/>
      <c r="P9" s="207"/>
      <c r="Q9" s="209"/>
      <c r="R9" s="210"/>
      <c r="S9" s="210"/>
      <c r="T9" s="208"/>
      <c r="U9" s="208"/>
      <c r="V9" s="208"/>
      <c r="W9" s="211"/>
      <c r="X9" s="211"/>
      <c r="Y9" s="211"/>
      <c r="Z9" s="212"/>
      <c r="AA9" s="213"/>
      <c r="AB9" s="213"/>
      <c r="AC9" s="219"/>
      <c r="AD9" s="214" t="s">
        <v>333</v>
      </c>
      <c r="AE9" s="215" t="s">
        <v>334</v>
      </c>
      <c r="AF9" s="219">
        <v>300000</v>
      </c>
      <c r="AG9" s="214" t="s">
        <v>335</v>
      </c>
      <c r="AH9" s="215" t="s">
        <v>336</v>
      </c>
      <c r="AI9" s="219">
        <v>500000</v>
      </c>
      <c r="AJ9" s="214" t="s">
        <v>346</v>
      </c>
      <c r="AK9" s="215" t="s">
        <v>347</v>
      </c>
      <c r="AL9" s="219">
        <v>3534233</v>
      </c>
      <c r="AM9" s="219"/>
      <c r="AN9" s="219"/>
      <c r="AO9" s="219"/>
      <c r="AP9" s="219"/>
      <c r="AQ9" s="219"/>
      <c r="AR9" s="219"/>
      <c r="AS9" s="216" t="s">
        <v>337</v>
      </c>
      <c r="AT9" s="217"/>
      <c r="AU9" s="150" t="s">
        <v>348</v>
      </c>
    </row>
    <row r="10" spans="1:47" s="218" customFormat="1" ht="75">
      <c r="A10" s="198">
        <v>4</v>
      </c>
      <c r="B10" s="199" t="s">
        <v>192</v>
      </c>
      <c r="C10" s="199" t="s">
        <v>329</v>
      </c>
      <c r="D10" s="150" t="s">
        <v>349</v>
      </c>
      <c r="E10" s="200" t="s">
        <v>350</v>
      </c>
      <c r="F10" s="201" t="s">
        <v>351</v>
      </c>
      <c r="G10" s="204">
        <v>950000</v>
      </c>
      <c r="H10" s="204">
        <v>50000</v>
      </c>
      <c r="I10" s="204">
        <f t="shared" si="0"/>
        <v>1000000</v>
      </c>
      <c r="J10" s="205"/>
      <c r="K10" s="206"/>
      <c r="L10" s="207"/>
      <c r="M10" s="207"/>
      <c r="N10" s="208"/>
      <c r="O10" s="207"/>
      <c r="P10" s="207"/>
      <c r="Q10" s="209"/>
      <c r="R10" s="210"/>
      <c r="S10" s="210"/>
      <c r="T10" s="208"/>
      <c r="U10" s="208"/>
      <c r="V10" s="208"/>
      <c r="W10" s="211"/>
      <c r="X10" s="211"/>
      <c r="Y10" s="211"/>
      <c r="Z10" s="212"/>
      <c r="AA10" s="213"/>
      <c r="AB10" s="213"/>
      <c r="AC10" s="219"/>
      <c r="AD10" s="214" t="s">
        <v>333</v>
      </c>
      <c r="AE10" s="215" t="s">
        <v>334</v>
      </c>
      <c r="AF10" s="219">
        <v>316000</v>
      </c>
      <c r="AG10" s="214" t="s">
        <v>335</v>
      </c>
      <c r="AH10" s="215" t="s">
        <v>336</v>
      </c>
      <c r="AI10" s="219">
        <v>684000</v>
      </c>
      <c r="AJ10" s="214"/>
      <c r="AK10" s="215"/>
      <c r="AL10" s="219"/>
      <c r="AM10" s="219"/>
      <c r="AN10" s="219"/>
      <c r="AO10" s="219"/>
      <c r="AP10" s="219"/>
      <c r="AQ10" s="219"/>
      <c r="AR10" s="219"/>
      <c r="AS10" s="216" t="s">
        <v>337</v>
      </c>
      <c r="AT10" s="217"/>
      <c r="AU10" s="150" t="s">
        <v>352</v>
      </c>
    </row>
    <row r="11" spans="1:47" s="218" customFormat="1" ht="60">
      <c r="A11" s="198">
        <v>5</v>
      </c>
      <c r="B11" s="199" t="s">
        <v>192</v>
      </c>
      <c r="C11" s="199" t="s">
        <v>329</v>
      </c>
      <c r="D11" s="150" t="s">
        <v>353</v>
      </c>
      <c r="E11" s="200" t="s">
        <v>354</v>
      </c>
      <c r="F11" s="201" t="s">
        <v>355</v>
      </c>
      <c r="G11" s="220">
        <v>1727980</v>
      </c>
      <c r="H11" s="220">
        <v>91993</v>
      </c>
      <c r="I11" s="204">
        <f t="shared" si="0"/>
        <v>1819973</v>
      </c>
      <c r="J11" s="205"/>
      <c r="K11" s="206"/>
      <c r="L11" s="207"/>
      <c r="M11" s="207"/>
      <c r="N11" s="208"/>
      <c r="O11" s="207"/>
      <c r="P11" s="207"/>
      <c r="Q11" s="209"/>
      <c r="R11" s="210"/>
      <c r="S11" s="210"/>
      <c r="T11" s="208"/>
      <c r="U11" s="208"/>
      <c r="V11" s="208"/>
      <c r="W11" s="211"/>
      <c r="X11" s="211"/>
      <c r="Y11" s="211"/>
      <c r="Z11" s="212"/>
      <c r="AA11" s="213"/>
      <c r="AB11" s="213"/>
      <c r="AC11" s="219"/>
      <c r="AD11" s="214" t="s">
        <v>333</v>
      </c>
      <c r="AE11" s="215" t="s">
        <v>334</v>
      </c>
      <c r="AF11" s="219">
        <v>300000</v>
      </c>
      <c r="AG11" s="214" t="s">
        <v>335</v>
      </c>
      <c r="AH11" s="215" t="s">
        <v>336</v>
      </c>
      <c r="AI11" s="219">
        <v>300000</v>
      </c>
      <c r="AJ11" s="214" t="s">
        <v>346</v>
      </c>
      <c r="AK11" s="215" t="s">
        <v>347</v>
      </c>
      <c r="AL11" s="219">
        <v>1219973</v>
      </c>
      <c r="AM11" s="219"/>
      <c r="AN11" s="219"/>
      <c r="AO11" s="219"/>
      <c r="AP11" s="219"/>
      <c r="AQ11" s="219"/>
      <c r="AR11" s="219"/>
      <c r="AS11" s="216" t="s">
        <v>337</v>
      </c>
      <c r="AT11" s="217"/>
      <c r="AU11" s="150" t="s">
        <v>356</v>
      </c>
    </row>
    <row r="12" spans="1:47" s="218" customFormat="1" ht="105">
      <c r="A12" s="198">
        <v>6</v>
      </c>
      <c r="B12" s="199" t="s">
        <v>192</v>
      </c>
      <c r="C12" s="199" t="s">
        <v>329</v>
      </c>
      <c r="D12" s="150" t="s">
        <v>357</v>
      </c>
      <c r="E12" s="200" t="s">
        <v>358</v>
      </c>
      <c r="F12" s="201" t="s">
        <v>359</v>
      </c>
      <c r="G12" s="220">
        <v>5985000</v>
      </c>
      <c r="H12" s="220">
        <v>315000</v>
      </c>
      <c r="I12" s="204">
        <f t="shared" si="0"/>
        <v>6300000</v>
      </c>
      <c r="J12" s="221"/>
      <c r="K12" s="206"/>
      <c r="L12" s="207"/>
      <c r="M12" s="207"/>
      <c r="N12" s="208"/>
      <c r="O12" s="207"/>
      <c r="P12" s="207"/>
      <c r="Q12" s="209"/>
      <c r="R12" s="210"/>
      <c r="S12" s="210"/>
      <c r="T12" s="208"/>
      <c r="U12" s="208"/>
      <c r="V12" s="208"/>
      <c r="W12" s="211"/>
      <c r="X12" s="211"/>
      <c r="Y12" s="211"/>
      <c r="Z12" s="212"/>
      <c r="AA12" s="222"/>
      <c r="AB12" s="222"/>
      <c r="AC12" s="208"/>
      <c r="AD12" s="214" t="s">
        <v>333</v>
      </c>
      <c r="AE12" s="215" t="s">
        <v>334</v>
      </c>
      <c r="AF12" s="223">
        <v>300000</v>
      </c>
      <c r="AG12" s="214" t="s">
        <v>335</v>
      </c>
      <c r="AH12" s="215" t="s">
        <v>336</v>
      </c>
      <c r="AI12" s="208">
        <v>300000</v>
      </c>
      <c r="AJ12" s="214" t="s">
        <v>346</v>
      </c>
      <c r="AK12" s="215" t="s">
        <v>347</v>
      </c>
      <c r="AL12" s="223">
        <v>5700000</v>
      </c>
      <c r="AM12" s="223"/>
      <c r="AN12" s="223"/>
      <c r="AO12" s="223"/>
      <c r="AP12" s="223"/>
      <c r="AQ12" s="223"/>
      <c r="AR12" s="223"/>
      <c r="AS12" s="216" t="s">
        <v>337</v>
      </c>
      <c r="AT12" s="217"/>
      <c r="AU12" s="141" t="s">
        <v>360</v>
      </c>
    </row>
    <row r="13" spans="1:47" ht="60">
      <c r="A13" s="198">
        <v>7</v>
      </c>
      <c r="B13" s="199" t="s">
        <v>192</v>
      </c>
      <c r="C13" s="199" t="s">
        <v>329</v>
      </c>
      <c r="D13" s="141" t="s">
        <v>361</v>
      </c>
      <c r="E13" s="224"/>
      <c r="F13" s="201" t="s">
        <v>341</v>
      </c>
      <c r="G13" s="220">
        <v>622680</v>
      </c>
      <c r="H13" s="220">
        <v>32799</v>
      </c>
      <c r="I13" s="204">
        <f t="shared" si="0"/>
        <v>655479</v>
      </c>
      <c r="J13" s="225"/>
      <c r="K13" s="226"/>
      <c r="L13" s="227"/>
      <c r="M13" s="227"/>
      <c r="N13" s="225"/>
      <c r="O13" s="227"/>
      <c r="P13" s="227"/>
      <c r="Q13" s="228"/>
      <c r="R13" s="229"/>
      <c r="S13" s="229"/>
      <c r="T13" s="225"/>
      <c r="U13" s="225"/>
      <c r="V13" s="225"/>
      <c r="W13" s="230"/>
      <c r="X13" s="230"/>
      <c r="Y13" s="230"/>
      <c r="Z13" s="231"/>
      <c r="AA13" s="232"/>
      <c r="AB13" s="232"/>
      <c r="AC13" s="225"/>
      <c r="AD13" s="214" t="s">
        <v>333</v>
      </c>
      <c r="AE13" s="215" t="s">
        <v>334</v>
      </c>
      <c r="AF13" s="233">
        <v>293599</v>
      </c>
      <c r="AG13" s="214" t="s">
        <v>335</v>
      </c>
      <c r="AH13" s="215" t="s">
        <v>336</v>
      </c>
      <c r="AI13" s="225">
        <v>361880</v>
      </c>
      <c r="AJ13" s="214" t="s">
        <v>346</v>
      </c>
      <c r="AK13" s="215" t="s">
        <v>347</v>
      </c>
      <c r="AL13" s="225"/>
      <c r="AM13" s="225"/>
      <c r="AN13" s="225"/>
      <c r="AO13" s="225"/>
      <c r="AP13" s="225"/>
      <c r="AQ13" s="225"/>
      <c r="AR13" s="225"/>
      <c r="AS13" s="216" t="s">
        <v>337</v>
      </c>
      <c r="AT13" s="234"/>
      <c r="AU13" s="150" t="s">
        <v>362</v>
      </c>
    </row>
    <row r="14" spans="1:47" ht="60">
      <c r="A14" s="198">
        <v>8</v>
      </c>
      <c r="B14" s="199" t="s">
        <v>192</v>
      </c>
      <c r="C14" s="199" t="s">
        <v>329</v>
      </c>
      <c r="D14" s="141" t="s">
        <v>363</v>
      </c>
      <c r="E14" s="224"/>
      <c r="F14" s="201" t="s">
        <v>364</v>
      </c>
      <c r="G14" s="220">
        <v>390600</v>
      </c>
      <c r="H14" s="220">
        <v>20567</v>
      </c>
      <c r="I14" s="204">
        <f t="shared" si="0"/>
        <v>411167</v>
      </c>
      <c r="J14" s="235"/>
      <c r="K14" s="236"/>
      <c r="L14" s="237"/>
      <c r="M14" s="237"/>
      <c r="N14" s="235"/>
      <c r="O14" s="237"/>
      <c r="P14" s="237"/>
      <c r="Q14" s="238"/>
      <c r="R14" s="239"/>
      <c r="S14" s="239"/>
      <c r="T14" s="235"/>
      <c r="U14" s="235"/>
      <c r="V14" s="235"/>
      <c r="W14" s="240"/>
      <c r="X14" s="240"/>
      <c r="Y14" s="240"/>
      <c r="Z14" s="241"/>
      <c r="AA14" s="242"/>
      <c r="AB14" s="242"/>
      <c r="AC14" s="235"/>
      <c r="AD14" s="214" t="s">
        <v>333</v>
      </c>
      <c r="AE14" s="215" t="s">
        <v>334</v>
      </c>
      <c r="AF14" s="243">
        <v>411167</v>
      </c>
      <c r="AG14" s="214" t="s">
        <v>335</v>
      </c>
      <c r="AH14" s="215" t="s">
        <v>336</v>
      </c>
      <c r="AI14" s="235"/>
      <c r="AJ14" s="214" t="s">
        <v>346</v>
      </c>
      <c r="AK14" s="215" t="s">
        <v>347</v>
      </c>
      <c r="AL14" s="235"/>
      <c r="AM14" s="235"/>
      <c r="AN14" s="235"/>
      <c r="AO14" s="235"/>
      <c r="AP14" s="235"/>
      <c r="AQ14" s="235"/>
      <c r="AR14" s="235"/>
      <c r="AS14" s="216" t="s">
        <v>337</v>
      </c>
      <c r="AT14" s="142"/>
      <c r="AU14" s="150" t="s">
        <v>365</v>
      </c>
    </row>
    <row r="15" spans="1:47" ht="33" customHeight="1">
      <c r="A15" s="244"/>
      <c r="B15" s="245"/>
      <c r="C15" s="246"/>
      <c r="D15" s="247"/>
      <c r="E15" s="248"/>
      <c r="F15" s="249"/>
      <c r="G15" s="250">
        <f>SUM(G7:G14)</f>
        <v>20997760</v>
      </c>
      <c r="H15" s="250">
        <f>SUM(H7:H14)</f>
        <v>1108403</v>
      </c>
      <c r="I15" s="250">
        <f>SUM(I7:I14)</f>
        <v>22106163</v>
      </c>
      <c r="J15" s="251"/>
      <c r="K15" s="252"/>
      <c r="L15" s="253"/>
      <c r="M15" s="253"/>
      <c r="N15" s="251"/>
      <c r="O15" s="253"/>
      <c r="P15" s="253"/>
      <c r="Q15" s="254"/>
      <c r="R15" s="255"/>
      <c r="S15" s="255"/>
      <c r="T15" s="251"/>
      <c r="U15" s="251"/>
      <c r="V15" s="251"/>
      <c r="W15" s="256"/>
      <c r="X15" s="256"/>
      <c r="Y15" s="256"/>
      <c r="Z15" s="257"/>
      <c r="AA15" s="258"/>
      <c r="AB15" s="258"/>
      <c r="AC15" s="251"/>
      <c r="AD15" s="259"/>
      <c r="AE15" s="259"/>
      <c r="AF15" s="259"/>
      <c r="AG15" s="251"/>
      <c r="AH15" s="251"/>
      <c r="AI15" s="251"/>
      <c r="AJ15" s="251"/>
      <c r="AK15" s="251"/>
      <c r="AL15" s="251"/>
      <c r="AM15" s="251"/>
      <c r="AN15" s="251"/>
      <c r="AO15" s="251"/>
      <c r="AP15" s="251"/>
      <c r="AQ15" s="251"/>
      <c r="AR15" s="251"/>
      <c r="AS15" s="260"/>
      <c r="AT15" s="261"/>
      <c r="AU15" s="262"/>
    </row>
    <row r="16" spans="1:47" ht="135">
      <c r="A16" s="263">
        <v>1</v>
      </c>
      <c r="B16" s="199" t="s">
        <v>192</v>
      </c>
      <c r="C16" s="264" t="s">
        <v>366</v>
      </c>
      <c r="D16" s="265" t="s">
        <v>367</v>
      </c>
      <c r="E16" s="56" t="s">
        <v>368</v>
      </c>
      <c r="F16" s="201" t="s">
        <v>369</v>
      </c>
      <c r="G16" s="266">
        <v>1152000</v>
      </c>
      <c r="H16" s="266">
        <v>60789</v>
      </c>
      <c r="I16" s="265">
        <v>1212789</v>
      </c>
      <c r="J16" s="267"/>
      <c r="K16" s="267"/>
      <c r="L16" s="268"/>
      <c r="M16" s="268"/>
      <c r="N16" s="267"/>
      <c r="O16" s="267"/>
      <c r="P16" s="267"/>
      <c r="Q16" s="267"/>
      <c r="R16" s="267"/>
      <c r="S16" s="267"/>
      <c r="T16" s="267"/>
      <c r="U16" s="267"/>
      <c r="V16" s="267"/>
      <c r="W16" s="267"/>
      <c r="X16" s="267"/>
      <c r="Y16" s="267"/>
      <c r="Z16" s="269"/>
      <c r="AA16" s="266"/>
      <c r="AB16" s="267"/>
      <c r="AC16" s="267"/>
      <c r="AD16" s="263"/>
      <c r="AE16" s="263"/>
      <c r="AF16" s="263"/>
      <c r="AG16" s="214" t="s">
        <v>335</v>
      </c>
      <c r="AH16" s="215" t="s">
        <v>336</v>
      </c>
      <c r="AI16" s="270">
        <v>527000</v>
      </c>
      <c r="AJ16" s="214" t="s">
        <v>346</v>
      </c>
      <c r="AK16" s="215" t="s">
        <v>347</v>
      </c>
      <c r="AL16" s="271">
        <f>I16-AI16</f>
        <v>685789</v>
      </c>
      <c r="AM16" s="267"/>
      <c r="AN16" s="267"/>
      <c r="AO16" s="267"/>
      <c r="AP16" s="267"/>
      <c r="AQ16" s="267"/>
      <c r="AR16" s="267"/>
      <c r="AS16" s="216" t="s">
        <v>337</v>
      </c>
      <c r="AT16" s="267"/>
      <c r="AU16" s="9" t="s">
        <v>370</v>
      </c>
    </row>
    <row r="17" spans="1:47" ht="120">
      <c r="A17" s="263">
        <v>2</v>
      </c>
      <c r="B17" s="199" t="s">
        <v>192</v>
      </c>
      <c r="C17" s="264" t="s">
        <v>329</v>
      </c>
      <c r="D17" s="265" t="s">
        <v>371</v>
      </c>
      <c r="E17" s="9" t="s">
        <v>372</v>
      </c>
      <c r="F17" s="201" t="s">
        <v>373</v>
      </c>
      <c r="G17" s="266">
        <v>14667080</v>
      </c>
      <c r="H17" s="266">
        <v>767345</v>
      </c>
      <c r="I17" s="272">
        <v>15434425</v>
      </c>
      <c r="J17" s="267"/>
      <c r="K17" s="267"/>
      <c r="L17" s="268"/>
      <c r="M17" s="268"/>
      <c r="N17" s="267"/>
      <c r="O17" s="267"/>
      <c r="P17" s="267"/>
      <c r="Q17" s="267"/>
      <c r="R17" s="267"/>
      <c r="S17" s="267"/>
      <c r="T17" s="267"/>
      <c r="U17" s="267"/>
      <c r="V17" s="267"/>
      <c r="W17" s="267"/>
      <c r="X17" s="267"/>
      <c r="Y17" s="267"/>
      <c r="Z17" s="269"/>
      <c r="AA17" s="266"/>
      <c r="AB17" s="267"/>
      <c r="AC17" s="267"/>
      <c r="AD17" s="263"/>
      <c r="AE17" s="263"/>
      <c r="AF17" s="263"/>
      <c r="AG17" s="214" t="s">
        <v>335</v>
      </c>
      <c r="AH17" s="215" t="s">
        <v>336</v>
      </c>
      <c r="AI17" s="270">
        <v>1053000</v>
      </c>
      <c r="AJ17" s="214" t="s">
        <v>346</v>
      </c>
      <c r="AK17" s="215" t="s">
        <v>347</v>
      </c>
      <c r="AL17" s="271">
        <v>3381450</v>
      </c>
      <c r="AM17" s="214" t="s">
        <v>374</v>
      </c>
      <c r="AN17" s="215" t="s">
        <v>375</v>
      </c>
      <c r="AO17" s="267">
        <v>5000000</v>
      </c>
      <c r="AP17" s="214" t="s">
        <v>376</v>
      </c>
      <c r="AQ17" s="215" t="s">
        <v>377</v>
      </c>
      <c r="AR17" s="267">
        <v>6000000</v>
      </c>
      <c r="AS17" s="216" t="s">
        <v>337</v>
      </c>
      <c r="AT17" s="267"/>
      <c r="AU17" s="9" t="s">
        <v>378</v>
      </c>
    </row>
    <row r="18" spans="1:47" ht="90">
      <c r="A18" s="263">
        <v>3</v>
      </c>
      <c r="B18" s="199" t="s">
        <v>192</v>
      </c>
      <c r="C18" s="264" t="s">
        <v>329</v>
      </c>
      <c r="D18" s="265" t="s">
        <v>379</v>
      </c>
      <c r="E18" s="9" t="s">
        <v>380</v>
      </c>
      <c r="F18" s="201" t="s">
        <v>373</v>
      </c>
      <c r="G18" s="266">
        <v>1567500</v>
      </c>
      <c r="H18" s="273">
        <v>82500</v>
      </c>
      <c r="I18" s="266">
        <v>1650000</v>
      </c>
      <c r="J18" s="267"/>
      <c r="K18" s="267"/>
      <c r="L18" s="268"/>
      <c r="M18" s="268"/>
      <c r="N18" s="267"/>
      <c r="O18" s="267"/>
      <c r="P18" s="267"/>
      <c r="Q18" s="267"/>
      <c r="R18" s="267"/>
      <c r="S18" s="267"/>
      <c r="T18" s="267"/>
      <c r="U18" s="267"/>
      <c r="V18" s="267"/>
      <c r="W18" s="267"/>
      <c r="X18" s="267"/>
      <c r="Y18" s="267"/>
      <c r="Z18" s="269"/>
      <c r="AA18" s="273"/>
      <c r="AB18" s="267"/>
      <c r="AC18" s="267"/>
      <c r="AD18" s="263"/>
      <c r="AE18" s="263"/>
      <c r="AF18" s="263"/>
      <c r="AG18" s="214" t="s">
        <v>335</v>
      </c>
      <c r="AH18" s="215" t="s">
        <v>336</v>
      </c>
      <c r="AI18" s="270">
        <v>527000</v>
      </c>
      <c r="AJ18" s="214" t="s">
        <v>346</v>
      </c>
      <c r="AK18" s="215" t="s">
        <v>347</v>
      </c>
      <c r="AL18" s="271">
        <v>800000</v>
      </c>
      <c r="AM18" s="214" t="s">
        <v>374</v>
      </c>
      <c r="AN18" s="215" t="s">
        <v>375</v>
      </c>
      <c r="AO18" s="267">
        <v>323000</v>
      </c>
      <c r="AP18" s="267"/>
      <c r="AQ18" s="267"/>
      <c r="AR18" s="267"/>
      <c r="AS18" s="216" t="s">
        <v>337</v>
      </c>
      <c r="AT18" s="267"/>
      <c r="AU18" s="9" t="s">
        <v>380</v>
      </c>
    </row>
    <row r="19" spans="1:47" ht="90">
      <c r="A19" s="263">
        <v>4</v>
      </c>
      <c r="B19" s="200" t="s">
        <v>381</v>
      </c>
      <c r="C19" s="200" t="s">
        <v>382</v>
      </c>
      <c r="D19" s="56" t="s">
        <v>383</v>
      </c>
      <c r="E19" s="9" t="s">
        <v>384</v>
      </c>
      <c r="F19" s="201" t="s">
        <v>385</v>
      </c>
      <c r="G19" s="266">
        <v>283000</v>
      </c>
      <c r="H19" s="273">
        <v>14940</v>
      </c>
      <c r="I19" s="266">
        <v>297940</v>
      </c>
      <c r="J19" s="267"/>
      <c r="K19" s="267"/>
      <c r="L19" s="268"/>
      <c r="M19" s="268"/>
      <c r="N19" s="267"/>
      <c r="O19" s="267"/>
      <c r="P19" s="267"/>
      <c r="Q19" s="267"/>
      <c r="R19" s="267"/>
      <c r="S19" s="267"/>
      <c r="T19" s="267"/>
      <c r="U19" s="267"/>
      <c r="V19" s="267"/>
      <c r="W19" s="267"/>
      <c r="X19" s="267"/>
      <c r="Y19" s="267"/>
      <c r="Z19" s="269"/>
      <c r="AA19" s="273"/>
      <c r="AB19" s="267"/>
      <c r="AC19" s="267"/>
      <c r="AD19" s="263"/>
      <c r="AE19" s="263"/>
      <c r="AF19" s="263"/>
      <c r="AG19" s="263" t="s">
        <v>386</v>
      </c>
      <c r="AH19" s="263" t="s">
        <v>387</v>
      </c>
      <c r="AI19" s="270">
        <v>297940</v>
      </c>
      <c r="AJ19" s="214"/>
      <c r="AK19" s="215"/>
      <c r="AL19" s="271"/>
      <c r="AM19" s="214"/>
      <c r="AN19" s="215"/>
      <c r="AO19" s="267"/>
      <c r="AP19" s="267"/>
      <c r="AQ19" s="267"/>
      <c r="AR19" s="267"/>
      <c r="AS19" s="216" t="s">
        <v>337</v>
      </c>
      <c r="AT19" s="267"/>
      <c r="AU19" s="274" t="s">
        <v>388</v>
      </c>
    </row>
    <row r="20" spans="1:47" ht="60">
      <c r="A20" s="263">
        <v>5</v>
      </c>
      <c r="B20" s="200" t="s">
        <v>381</v>
      </c>
      <c r="C20" s="200" t="s">
        <v>382</v>
      </c>
      <c r="D20" s="56" t="s">
        <v>389</v>
      </c>
      <c r="E20" s="9" t="s">
        <v>390</v>
      </c>
      <c r="F20" s="201" t="s">
        <v>385</v>
      </c>
      <c r="G20" s="273">
        <v>450000</v>
      </c>
      <c r="H20" s="273">
        <v>82867</v>
      </c>
      <c r="I20" s="266">
        <v>532867</v>
      </c>
      <c r="J20" s="267"/>
      <c r="K20" s="267"/>
      <c r="L20" s="268"/>
      <c r="M20" s="268"/>
      <c r="N20" s="267"/>
      <c r="O20" s="267"/>
      <c r="P20" s="267"/>
      <c r="Q20" s="267"/>
      <c r="R20" s="267"/>
      <c r="S20" s="267"/>
      <c r="T20" s="267"/>
      <c r="U20" s="267"/>
      <c r="V20" s="267"/>
      <c r="W20" s="267"/>
      <c r="X20" s="267"/>
      <c r="Y20" s="267"/>
      <c r="Z20" s="269"/>
      <c r="AA20" s="273"/>
      <c r="AB20" s="267"/>
      <c r="AC20" s="267"/>
      <c r="AD20" s="263"/>
      <c r="AE20" s="263"/>
      <c r="AF20" s="263"/>
      <c r="AG20" s="263" t="s">
        <v>386</v>
      </c>
      <c r="AH20" s="263" t="s">
        <v>391</v>
      </c>
      <c r="AI20" s="270">
        <v>300000</v>
      </c>
      <c r="AJ20" s="214" t="s">
        <v>346</v>
      </c>
      <c r="AK20" s="215" t="s">
        <v>391</v>
      </c>
      <c r="AL20" s="271">
        <v>232867</v>
      </c>
      <c r="AM20" s="214"/>
      <c r="AN20" s="215"/>
      <c r="AO20" s="267"/>
      <c r="AP20" s="267"/>
      <c r="AQ20" s="267"/>
      <c r="AR20" s="267"/>
      <c r="AS20" s="216" t="s">
        <v>337</v>
      </c>
      <c r="AT20" s="267"/>
      <c r="AU20" s="274" t="s">
        <v>392</v>
      </c>
    </row>
    <row r="21" spans="1:47" ht="45">
      <c r="A21" s="263">
        <v>6</v>
      </c>
      <c r="B21" s="275" t="s">
        <v>381</v>
      </c>
      <c r="C21" s="56" t="s">
        <v>393</v>
      </c>
      <c r="D21" s="56" t="s">
        <v>394</v>
      </c>
      <c r="E21" s="9" t="s">
        <v>395</v>
      </c>
      <c r="F21" s="201" t="s">
        <v>351</v>
      </c>
      <c r="G21" s="276">
        <v>14728</v>
      </c>
      <c r="H21" s="276">
        <v>81379</v>
      </c>
      <c r="I21" s="276">
        <v>96107</v>
      </c>
      <c r="J21" s="267"/>
      <c r="K21" s="267"/>
      <c r="L21" s="268"/>
      <c r="M21" s="268"/>
      <c r="N21" s="267"/>
      <c r="O21" s="267"/>
      <c r="P21" s="267"/>
      <c r="Q21" s="267"/>
      <c r="R21" s="267"/>
      <c r="S21" s="267"/>
      <c r="T21" s="267"/>
      <c r="U21" s="267"/>
      <c r="V21" s="267"/>
      <c r="W21" s="267"/>
      <c r="X21" s="267"/>
      <c r="Y21" s="267"/>
      <c r="Z21" s="269"/>
      <c r="AA21" s="273"/>
      <c r="AB21" s="267"/>
      <c r="AC21" s="267"/>
      <c r="AD21" s="263"/>
      <c r="AE21" s="263"/>
      <c r="AF21" s="263"/>
      <c r="AG21" s="263" t="s">
        <v>386</v>
      </c>
      <c r="AH21" s="263" t="s">
        <v>387</v>
      </c>
      <c r="AI21" s="270">
        <v>96107</v>
      </c>
      <c r="AJ21" s="214"/>
      <c r="AK21" s="215"/>
      <c r="AL21" s="271"/>
      <c r="AM21" s="214"/>
      <c r="AN21" s="215"/>
      <c r="AO21" s="267"/>
      <c r="AP21" s="267"/>
      <c r="AQ21" s="267"/>
      <c r="AR21" s="267"/>
      <c r="AS21" s="216" t="s">
        <v>337</v>
      </c>
      <c r="AT21" s="267"/>
      <c r="AU21" s="274" t="s">
        <v>396</v>
      </c>
    </row>
    <row r="22" spans="1:47" ht="60">
      <c r="A22" s="263">
        <v>7</v>
      </c>
      <c r="B22" s="275" t="s">
        <v>381</v>
      </c>
      <c r="C22" s="200" t="s">
        <v>382</v>
      </c>
      <c r="D22" s="56" t="s">
        <v>397</v>
      </c>
      <c r="E22" s="9" t="s">
        <v>398</v>
      </c>
      <c r="F22" s="201" t="s">
        <v>399</v>
      </c>
      <c r="G22" s="276">
        <v>1204795</v>
      </c>
      <c r="H22" s="276">
        <v>63410</v>
      </c>
      <c r="I22" s="276">
        <v>1268205</v>
      </c>
      <c r="J22" s="267"/>
      <c r="K22" s="267"/>
      <c r="L22" s="268"/>
      <c r="M22" s="268"/>
      <c r="N22" s="267"/>
      <c r="O22" s="267"/>
      <c r="P22" s="267"/>
      <c r="Q22" s="267"/>
      <c r="R22" s="267"/>
      <c r="S22" s="267"/>
      <c r="T22" s="267"/>
      <c r="U22" s="267"/>
      <c r="V22" s="267"/>
      <c r="W22" s="267"/>
      <c r="X22" s="267"/>
      <c r="Y22" s="267"/>
      <c r="Z22" s="269"/>
      <c r="AA22" s="273"/>
      <c r="AB22" s="267"/>
      <c r="AC22" s="267"/>
      <c r="AD22" s="263"/>
      <c r="AE22" s="263"/>
      <c r="AF22" s="263"/>
      <c r="AI22" s="270"/>
      <c r="AJ22" s="214"/>
      <c r="AK22" s="215"/>
      <c r="AL22" s="271"/>
      <c r="AM22" s="263" t="s">
        <v>374</v>
      </c>
      <c r="AN22" s="263" t="s">
        <v>400</v>
      </c>
      <c r="AO22" s="277">
        <v>1268205</v>
      </c>
      <c r="AP22" s="267"/>
      <c r="AQ22" s="267"/>
      <c r="AR22" s="267"/>
      <c r="AS22" s="216" t="s">
        <v>337</v>
      </c>
      <c r="AT22" s="267"/>
      <c r="AU22" s="274" t="s">
        <v>401</v>
      </c>
    </row>
    <row r="23" spans="1:47">
      <c r="A23" s="263"/>
      <c r="B23" s="275"/>
      <c r="C23" s="56"/>
      <c r="D23" s="56"/>
      <c r="E23" s="9"/>
      <c r="F23" s="201"/>
      <c r="G23" s="276"/>
      <c r="H23" s="276"/>
      <c r="I23" s="276"/>
      <c r="J23" s="267"/>
      <c r="K23" s="267"/>
      <c r="L23" s="268"/>
      <c r="M23" s="268"/>
      <c r="N23" s="267"/>
      <c r="O23" s="267"/>
      <c r="P23" s="267"/>
      <c r="Q23" s="267"/>
      <c r="R23" s="267"/>
      <c r="S23" s="267"/>
      <c r="T23" s="267"/>
      <c r="U23" s="267"/>
      <c r="V23" s="267"/>
      <c r="W23" s="267"/>
      <c r="X23" s="267"/>
      <c r="Y23" s="267"/>
      <c r="Z23" s="269"/>
      <c r="AA23" s="273"/>
      <c r="AB23" s="267"/>
      <c r="AC23" s="267"/>
      <c r="AD23" s="263"/>
      <c r="AE23" s="263"/>
      <c r="AF23" s="263"/>
      <c r="AG23" s="263"/>
      <c r="AH23" s="263"/>
      <c r="AI23" s="270"/>
      <c r="AJ23" s="214"/>
      <c r="AK23" s="215"/>
      <c r="AL23" s="271"/>
      <c r="AM23" s="214"/>
      <c r="AN23" s="215"/>
      <c r="AO23" s="267"/>
      <c r="AP23" s="267"/>
      <c r="AQ23" s="267"/>
      <c r="AR23" s="267"/>
      <c r="AS23" s="216"/>
      <c r="AT23" s="267"/>
      <c r="AU23" s="274"/>
    </row>
    <row r="24" spans="1:47" ht="36.75" customHeight="1">
      <c r="A24" s="278"/>
      <c r="B24" s="279"/>
      <c r="C24" s="279"/>
      <c r="D24" s="280"/>
      <c r="E24" s="281"/>
      <c r="F24" s="281"/>
      <c r="G24" s="282">
        <f>SUM(G16:G19)</f>
        <v>17669580</v>
      </c>
      <c r="H24" s="282">
        <f t="shared" ref="H24:I24" si="1">SUM(H16:H18)</f>
        <v>910634</v>
      </c>
      <c r="I24" s="282">
        <f t="shared" si="1"/>
        <v>18297214</v>
      </c>
      <c r="J24" s="281"/>
      <c r="K24" s="281"/>
      <c r="L24" s="283"/>
      <c r="M24" s="283"/>
      <c r="N24" s="281"/>
      <c r="O24" s="281"/>
      <c r="P24" s="281"/>
      <c r="Q24" s="281"/>
      <c r="R24" s="281"/>
      <c r="S24" s="281"/>
      <c r="T24" s="281"/>
      <c r="U24" s="281"/>
      <c r="V24" s="281"/>
      <c r="W24" s="281"/>
      <c r="X24" s="281"/>
      <c r="Y24" s="281"/>
      <c r="Z24" s="284"/>
      <c r="AA24" s="281"/>
      <c r="AB24" s="281"/>
      <c r="AC24" s="281"/>
      <c r="AD24" s="278"/>
      <c r="AE24" s="278"/>
      <c r="AF24" s="278"/>
      <c r="AG24" s="281"/>
      <c r="AH24" s="281"/>
      <c r="AI24" s="281"/>
      <c r="AJ24" s="281"/>
      <c r="AK24" s="281"/>
      <c r="AL24" s="281"/>
      <c r="AM24" s="281"/>
      <c r="AN24" s="281"/>
      <c r="AO24" s="281"/>
      <c r="AP24" s="281"/>
      <c r="AQ24" s="281"/>
      <c r="AR24" s="281"/>
      <c r="AS24" s="281"/>
      <c r="AT24" s="281"/>
      <c r="AU24" s="281"/>
    </row>
    <row r="25" spans="1:47" ht="60">
      <c r="A25" s="285">
        <v>1</v>
      </c>
      <c r="B25" s="286" t="s">
        <v>192</v>
      </c>
      <c r="C25" s="287" t="s">
        <v>329</v>
      </c>
      <c r="D25" s="288" t="s">
        <v>402</v>
      </c>
      <c r="E25" s="289" t="s">
        <v>403</v>
      </c>
      <c r="F25" s="290" t="s">
        <v>341</v>
      </c>
      <c r="G25" s="291">
        <v>1314465</v>
      </c>
      <c r="H25" s="291">
        <v>69182</v>
      </c>
      <c r="I25" s="292">
        <f>SUM(G25:H25)</f>
        <v>1383647</v>
      </c>
      <c r="J25" s="293"/>
      <c r="K25" s="293"/>
      <c r="L25" s="294"/>
      <c r="M25" s="294"/>
      <c r="N25" s="293"/>
      <c r="O25" s="293"/>
      <c r="P25" s="293"/>
      <c r="Q25" s="293"/>
      <c r="R25" s="293"/>
      <c r="S25" s="293"/>
      <c r="T25" s="293"/>
      <c r="U25" s="293"/>
      <c r="V25" s="293"/>
      <c r="W25" s="293"/>
      <c r="X25" s="293"/>
      <c r="Y25" s="293"/>
      <c r="Z25" s="295"/>
      <c r="AA25" s="293"/>
      <c r="AB25" s="293"/>
      <c r="AC25" s="293"/>
      <c r="AD25" s="285"/>
      <c r="AE25" s="285"/>
      <c r="AF25" s="285"/>
      <c r="AG25" s="293"/>
      <c r="AH25" s="293"/>
      <c r="AI25" s="293"/>
      <c r="AJ25" s="293"/>
      <c r="AK25" s="293"/>
      <c r="AL25" s="293"/>
      <c r="AM25" s="293" t="s">
        <v>174</v>
      </c>
      <c r="AN25" s="293" t="s">
        <v>51</v>
      </c>
      <c r="AO25" s="291">
        <v>1383647</v>
      </c>
      <c r="AP25" s="293"/>
      <c r="AQ25" s="293"/>
      <c r="AR25" s="293"/>
      <c r="AS25" s="296" t="s">
        <v>337</v>
      </c>
      <c r="AT25" s="293"/>
      <c r="AU25" s="293"/>
    </row>
    <row r="26" spans="1:47" ht="57" customHeight="1">
      <c r="A26" s="263"/>
      <c r="B26" s="131"/>
      <c r="C26" s="131"/>
      <c r="D26" s="297"/>
      <c r="E26" s="267"/>
      <c r="F26" s="267"/>
      <c r="G26" s="263"/>
      <c r="H26" s="263"/>
      <c r="I26" s="263"/>
      <c r="J26" s="267"/>
      <c r="K26" s="267"/>
      <c r="L26" s="268"/>
      <c r="M26" s="268"/>
      <c r="N26" s="267"/>
      <c r="O26" s="267"/>
      <c r="P26" s="267"/>
      <c r="Q26" s="267"/>
      <c r="R26" s="267"/>
      <c r="S26" s="267"/>
      <c r="T26" s="267"/>
      <c r="U26" s="267"/>
      <c r="V26" s="267"/>
      <c r="W26" s="267"/>
      <c r="X26" s="267"/>
      <c r="Y26" s="267"/>
      <c r="Z26" s="269"/>
      <c r="AA26" s="267"/>
      <c r="AB26" s="267"/>
      <c r="AC26" s="267"/>
      <c r="AD26" s="263"/>
      <c r="AE26" s="263"/>
      <c r="AF26" s="263"/>
      <c r="AG26" s="267"/>
      <c r="AH26" s="267"/>
      <c r="AI26" s="267"/>
      <c r="AJ26" s="267"/>
      <c r="AK26" s="267"/>
      <c r="AL26" s="267"/>
      <c r="AM26" s="267"/>
      <c r="AN26" s="267"/>
      <c r="AO26" s="267"/>
      <c r="AP26" s="267"/>
      <c r="AQ26" s="267"/>
      <c r="AR26" s="267"/>
      <c r="AS26" s="267"/>
      <c r="AT26" s="267"/>
      <c r="AU26" s="267"/>
    </row>
  </sheetData>
  <mergeCells count="28">
    <mergeCell ref="AT2:AT4"/>
    <mergeCell ref="A1:AU1"/>
    <mergeCell ref="A2:A4"/>
    <mergeCell ref="B2:B4"/>
    <mergeCell ref="C2:C4"/>
    <mergeCell ref="D2:D4"/>
    <mergeCell ref="E2:E4"/>
    <mergeCell ref="F2:F4"/>
    <mergeCell ref="G2:K2"/>
    <mergeCell ref="AA2:AC3"/>
    <mergeCell ref="AD2:AF3"/>
    <mergeCell ref="X3:Z3"/>
    <mergeCell ref="A6:AU6"/>
    <mergeCell ref="AU2:AU4"/>
    <mergeCell ref="G3:G4"/>
    <mergeCell ref="H3:H4"/>
    <mergeCell ref="I3:I4"/>
    <mergeCell ref="J3:J4"/>
    <mergeCell ref="K3:K4"/>
    <mergeCell ref="L3:N3"/>
    <mergeCell ref="O3:Q3"/>
    <mergeCell ref="R3:T3"/>
    <mergeCell ref="U3:W3"/>
    <mergeCell ref="AG2:AI3"/>
    <mergeCell ref="AJ2:AL3"/>
    <mergeCell ref="AM2:AO3"/>
    <mergeCell ref="AP2:AR3"/>
    <mergeCell ref="AS2:AS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2"/>
  <sheetViews>
    <sheetView topLeftCell="D229" workbookViewId="0">
      <selection activeCell="Z232" sqref="Z231:AC232"/>
    </sheetView>
  </sheetViews>
  <sheetFormatPr defaultColWidth="8.85546875" defaultRowHeight="15"/>
  <cols>
    <col min="1" max="1" width="8.85546875" style="352"/>
    <col min="2" max="2" width="25.140625" style="305" customWidth="1"/>
    <col min="3" max="3" width="43.28515625" style="305" customWidth="1"/>
    <col min="4" max="4" width="50.85546875" style="305" customWidth="1"/>
    <col min="5" max="5" width="34.28515625" style="305" customWidth="1"/>
    <col min="6" max="6" width="16" style="305" customWidth="1"/>
    <col min="7" max="7" width="21" style="305" hidden="1" customWidth="1"/>
    <col min="8" max="9" width="18.28515625" style="305" hidden="1" customWidth="1"/>
    <col min="10" max="10" width="14.140625" style="305" hidden="1" customWidth="1"/>
    <col min="11" max="11" width="11.7109375" style="305" hidden="1" customWidth="1"/>
    <col min="12" max="19" width="14.5703125" style="305" hidden="1" customWidth="1"/>
    <col min="20" max="20" width="6.42578125" style="305" hidden="1" customWidth="1"/>
    <col min="21" max="25" width="14.5703125" style="305" customWidth="1"/>
    <col min="26" max="26" width="21.140625" style="305" customWidth="1"/>
    <col min="27" max="27" width="10.5703125" style="305" customWidth="1"/>
    <col min="28" max="28" width="14.42578125" style="305" customWidth="1"/>
    <col min="29" max="29" width="15.7109375" style="305" customWidth="1"/>
    <col min="30" max="30" width="21.140625" style="305" customWidth="1"/>
    <col min="31" max="31" width="21.85546875" style="305" customWidth="1"/>
    <col min="32" max="32" width="37.7109375" style="305" customWidth="1"/>
    <col min="33" max="16384" width="8.85546875" style="305"/>
  </cols>
  <sheetData>
    <row r="1" spans="1:32" ht="45" customHeight="1">
      <c r="A1" s="303" t="s">
        <v>0</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4"/>
      <c r="AB1" s="304"/>
      <c r="AC1" s="304"/>
      <c r="AD1" s="303"/>
      <c r="AE1" s="303"/>
      <c r="AF1" s="303"/>
    </row>
    <row r="2" spans="1:32" ht="33" customHeight="1">
      <c r="A2" s="757" t="s">
        <v>1</v>
      </c>
      <c r="B2" s="722" t="s">
        <v>2</v>
      </c>
      <c r="C2" s="722" t="s">
        <v>3</v>
      </c>
      <c r="D2" s="722" t="s">
        <v>4</v>
      </c>
      <c r="E2" s="722" t="s">
        <v>5</v>
      </c>
      <c r="F2" s="722" t="s">
        <v>6</v>
      </c>
      <c r="G2" s="711" t="s">
        <v>7</v>
      </c>
      <c r="H2" s="711"/>
      <c r="I2" s="711"/>
      <c r="J2" s="711"/>
      <c r="K2" s="711"/>
      <c r="L2" s="797" t="s">
        <v>9</v>
      </c>
      <c r="M2" s="798"/>
      <c r="N2" s="799"/>
      <c r="O2" s="797" t="s">
        <v>10</v>
      </c>
      <c r="P2" s="798"/>
      <c r="Q2" s="799"/>
      <c r="R2" s="797" t="s">
        <v>11</v>
      </c>
      <c r="S2" s="798"/>
      <c r="T2" s="799"/>
      <c r="U2" s="797" t="s">
        <v>12</v>
      </c>
      <c r="V2" s="798"/>
      <c r="W2" s="799"/>
      <c r="X2" s="797" t="s">
        <v>178</v>
      </c>
      <c r="Y2" s="798"/>
      <c r="Z2" s="799"/>
      <c r="AA2" s="797" t="s">
        <v>179</v>
      </c>
      <c r="AB2" s="798"/>
      <c r="AC2" s="799"/>
      <c r="AD2" s="803" t="s">
        <v>13</v>
      </c>
      <c r="AE2" s="722" t="s">
        <v>14</v>
      </c>
      <c r="AF2" s="755" t="s">
        <v>15</v>
      </c>
    </row>
    <row r="3" spans="1:32" ht="23.25" customHeight="1">
      <c r="A3" s="757"/>
      <c r="B3" s="722"/>
      <c r="C3" s="722"/>
      <c r="D3" s="722"/>
      <c r="E3" s="722"/>
      <c r="F3" s="722"/>
      <c r="G3" s="762" t="s">
        <v>16</v>
      </c>
      <c r="H3" s="762" t="s">
        <v>17</v>
      </c>
      <c r="I3" s="755" t="s">
        <v>18</v>
      </c>
      <c r="J3" s="762" t="s">
        <v>19</v>
      </c>
      <c r="K3" s="762" t="s">
        <v>20</v>
      </c>
      <c r="L3" s="800"/>
      <c r="M3" s="801"/>
      <c r="N3" s="802"/>
      <c r="O3" s="800"/>
      <c r="P3" s="801"/>
      <c r="Q3" s="802"/>
      <c r="R3" s="800"/>
      <c r="S3" s="801"/>
      <c r="T3" s="802"/>
      <c r="U3" s="800"/>
      <c r="V3" s="801"/>
      <c r="W3" s="802"/>
      <c r="X3" s="800"/>
      <c r="Y3" s="801"/>
      <c r="Z3" s="802"/>
      <c r="AA3" s="800"/>
      <c r="AB3" s="801"/>
      <c r="AC3" s="802"/>
      <c r="AD3" s="803"/>
      <c r="AE3" s="722"/>
      <c r="AF3" s="761"/>
    </row>
    <row r="4" spans="1:32" ht="59.25" customHeight="1">
      <c r="A4" s="757"/>
      <c r="B4" s="722"/>
      <c r="C4" s="722"/>
      <c r="D4" s="722"/>
      <c r="E4" s="722"/>
      <c r="F4" s="722"/>
      <c r="G4" s="762"/>
      <c r="H4" s="762"/>
      <c r="I4" s="756"/>
      <c r="J4" s="762"/>
      <c r="K4" s="762"/>
      <c r="L4" s="152" t="s">
        <v>26</v>
      </c>
      <c r="M4" s="152" t="s">
        <v>27</v>
      </c>
      <c r="N4" s="152" t="s">
        <v>28</v>
      </c>
      <c r="O4" s="152" t="s">
        <v>26</v>
      </c>
      <c r="P4" s="152" t="s">
        <v>27</v>
      </c>
      <c r="Q4" s="152" t="s">
        <v>28</v>
      </c>
      <c r="R4" s="152" t="s">
        <v>26</v>
      </c>
      <c r="S4" s="152" t="s">
        <v>27</v>
      </c>
      <c r="T4" s="152" t="s">
        <v>28</v>
      </c>
      <c r="U4" s="152" t="s">
        <v>26</v>
      </c>
      <c r="V4" s="152" t="s">
        <v>27</v>
      </c>
      <c r="W4" s="152" t="s">
        <v>28</v>
      </c>
      <c r="X4" s="152" t="s">
        <v>26</v>
      </c>
      <c r="Y4" s="152" t="s">
        <v>27</v>
      </c>
      <c r="Z4" s="152" t="s">
        <v>28</v>
      </c>
      <c r="AA4" s="152" t="s">
        <v>26</v>
      </c>
      <c r="AB4" s="152" t="s">
        <v>27</v>
      </c>
      <c r="AC4" s="152" t="s">
        <v>28</v>
      </c>
      <c r="AD4" s="803"/>
      <c r="AE4" s="722"/>
      <c r="AF4" s="756"/>
    </row>
    <row r="5" spans="1:32" ht="18" customHeight="1">
      <c r="A5" s="6"/>
      <c r="B5" s="139">
        <v>1</v>
      </c>
      <c r="C5" s="139">
        <v>2</v>
      </c>
      <c r="D5" s="139">
        <v>3</v>
      </c>
      <c r="E5" s="139">
        <v>4</v>
      </c>
      <c r="F5" s="139">
        <v>5</v>
      </c>
      <c r="G5" s="139">
        <v>6.1</v>
      </c>
      <c r="H5" s="139">
        <v>6.2</v>
      </c>
      <c r="I5" s="139"/>
      <c r="J5" s="139">
        <v>6.3</v>
      </c>
      <c r="K5" s="139">
        <v>6.4</v>
      </c>
      <c r="L5" s="140"/>
      <c r="M5" s="140"/>
      <c r="N5" s="140"/>
      <c r="O5" s="140"/>
      <c r="P5" s="140"/>
      <c r="Q5" s="140"/>
      <c r="R5" s="140"/>
      <c r="S5" s="140"/>
      <c r="T5" s="140"/>
      <c r="U5" s="140"/>
      <c r="V5" s="140"/>
      <c r="W5" s="140"/>
      <c r="X5" s="140"/>
      <c r="Y5" s="140"/>
      <c r="Z5" s="139">
        <v>8</v>
      </c>
      <c r="AA5" s="140"/>
      <c r="AB5" s="140"/>
      <c r="AC5" s="139">
        <v>8</v>
      </c>
      <c r="AD5" s="139">
        <v>8</v>
      </c>
      <c r="AE5" s="139">
        <v>9</v>
      </c>
      <c r="AF5" s="139">
        <v>10</v>
      </c>
    </row>
    <row r="6" spans="1:32" ht="22.5" customHeight="1">
      <c r="A6" s="788" t="s">
        <v>404</v>
      </c>
      <c r="B6" s="789"/>
      <c r="C6" s="789"/>
      <c r="D6" s="789"/>
      <c r="E6" s="789"/>
      <c r="F6" s="789"/>
      <c r="G6" s="789"/>
      <c r="H6" s="789"/>
      <c r="I6" s="789"/>
      <c r="J6" s="789"/>
      <c r="K6" s="789"/>
      <c r="L6" s="789"/>
      <c r="M6" s="789"/>
      <c r="N6" s="789"/>
      <c r="O6" s="789"/>
      <c r="P6" s="789"/>
      <c r="Q6" s="789"/>
      <c r="R6" s="789"/>
      <c r="S6" s="789"/>
      <c r="T6" s="789"/>
      <c r="U6" s="789"/>
      <c r="V6" s="789"/>
      <c r="W6" s="789"/>
      <c r="X6" s="789"/>
      <c r="Y6" s="789"/>
      <c r="Z6" s="789"/>
      <c r="AA6" s="789"/>
      <c r="AB6" s="789"/>
      <c r="AC6" s="789"/>
      <c r="AD6" s="789"/>
      <c r="AE6" s="789"/>
      <c r="AF6" s="790"/>
    </row>
    <row r="7" spans="1:32" ht="153.75" customHeight="1">
      <c r="A7" s="33">
        <v>1</v>
      </c>
      <c r="B7" s="33" t="s">
        <v>192</v>
      </c>
      <c r="C7" s="33" t="s">
        <v>405</v>
      </c>
      <c r="D7" s="33" t="s">
        <v>406</v>
      </c>
      <c r="E7" s="33" t="s">
        <v>407</v>
      </c>
      <c r="F7" s="33" t="s">
        <v>408</v>
      </c>
      <c r="G7" s="306">
        <v>1901858</v>
      </c>
      <c r="H7" s="306">
        <v>100098</v>
      </c>
      <c r="I7" s="306">
        <f>G7+H7</f>
        <v>2001956</v>
      </c>
      <c r="J7" s="306"/>
      <c r="K7" s="306"/>
      <c r="L7" s="306" t="s">
        <v>50</v>
      </c>
      <c r="M7" s="306" t="s">
        <v>51</v>
      </c>
      <c r="N7" s="307">
        <v>2001956</v>
      </c>
      <c r="O7" s="308"/>
      <c r="P7" s="308"/>
      <c r="Q7" s="308"/>
      <c r="R7" s="308"/>
      <c r="S7" s="308"/>
      <c r="T7" s="308"/>
      <c r="U7" s="308"/>
      <c r="V7" s="308"/>
      <c r="W7" s="309"/>
      <c r="X7" s="308"/>
      <c r="Y7" s="308"/>
      <c r="Z7" s="306"/>
      <c r="AA7" s="304"/>
      <c r="AB7" s="304"/>
      <c r="AC7" s="304"/>
      <c r="AD7" s="306" t="s">
        <v>409</v>
      </c>
      <c r="AE7" s="306"/>
      <c r="AF7" s="306" t="s">
        <v>410</v>
      </c>
    </row>
    <row r="8" spans="1:32" ht="144" customHeight="1">
      <c r="A8" s="33">
        <v>2</v>
      </c>
      <c r="B8" s="33" t="s">
        <v>192</v>
      </c>
      <c r="C8" s="33" t="s">
        <v>405</v>
      </c>
      <c r="D8" s="33" t="s">
        <v>411</v>
      </c>
      <c r="E8" s="33" t="s">
        <v>412</v>
      </c>
      <c r="F8" s="33" t="s">
        <v>408</v>
      </c>
      <c r="G8" s="306">
        <v>331202</v>
      </c>
      <c r="H8" s="306">
        <v>17432</v>
      </c>
      <c r="I8" s="306">
        <f t="shared" ref="I8:I25" si="0">G8+H8</f>
        <v>348634</v>
      </c>
      <c r="J8" s="310"/>
      <c r="K8" s="310"/>
      <c r="L8" s="306" t="s">
        <v>50</v>
      </c>
      <c r="M8" s="306" t="s">
        <v>51</v>
      </c>
      <c r="N8" s="307">
        <v>348634</v>
      </c>
      <c r="O8" s="308"/>
      <c r="P8" s="308"/>
      <c r="Q8" s="308"/>
      <c r="R8" s="308"/>
      <c r="S8" s="308"/>
      <c r="T8" s="308"/>
      <c r="U8" s="308"/>
      <c r="V8" s="308"/>
      <c r="W8" s="309"/>
      <c r="X8" s="308"/>
      <c r="Y8" s="308"/>
      <c r="Z8" s="306"/>
      <c r="AA8" s="304"/>
      <c r="AB8" s="304"/>
      <c r="AC8" s="304"/>
      <c r="AD8" s="306" t="s">
        <v>409</v>
      </c>
      <c r="AE8" s="33"/>
      <c r="AF8" s="311" t="s">
        <v>413</v>
      </c>
    </row>
    <row r="9" spans="1:32" ht="156" customHeight="1">
      <c r="A9" s="33">
        <v>3</v>
      </c>
      <c r="B9" s="33" t="s">
        <v>192</v>
      </c>
      <c r="C9" s="33" t="s">
        <v>405</v>
      </c>
      <c r="D9" s="33" t="s">
        <v>414</v>
      </c>
      <c r="E9" s="33" t="s">
        <v>412</v>
      </c>
      <c r="F9" s="33" t="s">
        <v>408</v>
      </c>
      <c r="G9" s="306">
        <v>1274758</v>
      </c>
      <c r="H9" s="306">
        <v>67092</v>
      </c>
      <c r="I9" s="306">
        <f t="shared" si="0"/>
        <v>1341850</v>
      </c>
      <c r="J9" s="310"/>
      <c r="K9" s="310"/>
      <c r="L9" s="306" t="s">
        <v>50</v>
      </c>
      <c r="M9" s="306" t="s">
        <v>51</v>
      </c>
      <c r="N9" s="307">
        <v>1341850</v>
      </c>
      <c r="O9" s="308"/>
      <c r="P9" s="308"/>
      <c r="Q9" s="308"/>
      <c r="R9" s="308"/>
      <c r="S9" s="308"/>
      <c r="T9" s="308"/>
      <c r="U9" s="308"/>
      <c r="V9" s="308"/>
      <c r="W9" s="309"/>
      <c r="X9" s="308"/>
      <c r="Y9" s="308"/>
      <c r="Z9" s="306"/>
      <c r="AA9" s="304"/>
      <c r="AB9" s="304"/>
      <c r="AC9" s="304"/>
      <c r="AD9" s="306" t="s">
        <v>409</v>
      </c>
      <c r="AE9" s="33"/>
      <c r="AF9" s="312" t="s">
        <v>415</v>
      </c>
    </row>
    <row r="10" spans="1:32" ht="171.75" customHeight="1">
      <c r="A10" s="33">
        <v>4</v>
      </c>
      <c r="B10" s="33" t="s">
        <v>192</v>
      </c>
      <c r="C10" s="33" t="s">
        <v>405</v>
      </c>
      <c r="D10" s="33" t="s">
        <v>416</v>
      </c>
      <c r="E10" s="33" t="s">
        <v>412</v>
      </c>
      <c r="F10" s="33" t="s">
        <v>408</v>
      </c>
      <c r="G10" s="306">
        <v>621021</v>
      </c>
      <c r="H10" s="306">
        <v>32685</v>
      </c>
      <c r="I10" s="306">
        <f t="shared" si="0"/>
        <v>653706</v>
      </c>
      <c r="J10" s="310"/>
      <c r="K10" s="310"/>
      <c r="L10" s="306" t="s">
        <v>50</v>
      </c>
      <c r="M10" s="306" t="s">
        <v>51</v>
      </c>
      <c r="N10" s="307">
        <v>653706</v>
      </c>
      <c r="O10" s="308"/>
      <c r="P10" s="308"/>
      <c r="Q10" s="308"/>
      <c r="R10" s="308"/>
      <c r="S10" s="308"/>
      <c r="T10" s="308"/>
      <c r="U10" s="308"/>
      <c r="V10" s="308"/>
      <c r="W10" s="309"/>
      <c r="X10" s="308"/>
      <c r="Y10" s="308"/>
      <c r="Z10" s="306"/>
      <c r="AA10" s="304"/>
      <c r="AB10" s="304"/>
      <c r="AC10" s="304"/>
      <c r="AD10" s="306" t="s">
        <v>409</v>
      </c>
      <c r="AE10" s="33"/>
      <c r="AF10" s="312" t="s">
        <v>417</v>
      </c>
    </row>
    <row r="11" spans="1:32" ht="144.75" customHeight="1">
      <c r="A11" s="33">
        <v>5</v>
      </c>
      <c r="B11" s="33" t="s">
        <v>192</v>
      </c>
      <c r="C11" s="33" t="s">
        <v>405</v>
      </c>
      <c r="D11" s="33" t="s">
        <v>418</v>
      </c>
      <c r="E11" s="33" t="s">
        <v>412</v>
      </c>
      <c r="F11" s="33" t="s">
        <v>408</v>
      </c>
      <c r="G11" s="306">
        <v>696791</v>
      </c>
      <c r="H11" s="306">
        <v>36673</v>
      </c>
      <c r="I11" s="306">
        <f t="shared" si="0"/>
        <v>733464</v>
      </c>
      <c r="J11" s="310"/>
      <c r="K11" s="310"/>
      <c r="L11" s="306" t="s">
        <v>50</v>
      </c>
      <c r="M11" s="306" t="s">
        <v>51</v>
      </c>
      <c r="N11" s="307">
        <v>733464</v>
      </c>
      <c r="O11" s="308"/>
      <c r="P11" s="308"/>
      <c r="Q11" s="308"/>
      <c r="R11" s="308"/>
      <c r="S11" s="308"/>
      <c r="T11" s="308"/>
      <c r="U11" s="308"/>
      <c r="V11" s="308"/>
      <c r="W11" s="309"/>
      <c r="X11" s="308"/>
      <c r="Y11" s="308"/>
      <c r="Z11" s="306"/>
      <c r="AA11" s="304"/>
      <c r="AB11" s="304"/>
      <c r="AC11" s="304"/>
      <c r="AD11" s="306" t="s">
        <v>409</v>
      </c>
      <c r="AE11" s="33"/>
      <c r="AF11" s="312" t="s">
        <v>419</v>
      </c>
    </row>
    <row r="12" spans="1:32" ht="91.5" customHeight="1">
      <c r="A12" s="33">
        <v>6</v>
      </c>
      <c r="B12" s="33" t="s">
        <v>192</v>
      </c>
      <c r="C12" s="33" t="s">
        <v>420</v>
      </c>
      <c r="D12" s="33" t="s">
        <v>421</v>
      </c>
      <c r="E12" s="33" t="s">
        <v>422</v>
      </c>
      <c r="F12" s="33" t="s">
        <v>408</v>
      </c>
      <c r="G12" s="306">
        <v>440106</v>
      </c>
      <c r="H12" s="306">
        <v>23163</v>
      </c>
      <c r="I12" s="306">
        <f t="shared" si="0"/>
        <v>463269</v>
      </c>
      <c r="J12" s="310"/>
      <c r="K12" s="310"/>
      <c r="L12" s="306" t="s">
        <v>50</v>
      </c>
      <c r="M12" s="306" t="s">
        <v>51</v>
      </c>
      <c r="N12" s="307">
        <v>463269</v>
      </c>
      <c r="O12" s="308"/>
      <c r="P12" s="308"/>
      <c r="Q12" s="308"/>
      <c r="R12" s="308"/>
      <c r="S12" s="308"/>
      <c r="T12" s="308"/>
      <c r="U12" s="308"/>
      <c r="V12" s="308"/>
      <c r="W12" s="309"/>
      <c r="X12" s="308"/>
      <c r="Y12" s="308"/>
      <c r="Z12" s="306"/>
      <c r="AA12" s="304"/>
      <c r="AB12" s="304"/>
      <c r="AC12" s="304"/>
      <c r="AD12" s="306" t="s">
        <v>409</v>
      </c>
      <c r="AE12" s="33"/>
      <c r="AF12" s="33" t="s">
        <v>423</v>
      </c>
    </row>
    <row r="13" spans="1:32" ht="91.5" customHeight="1">
      <c r="A13" s="33">
        <v>7</v>
      </c>
      <c r="B13" s="33" t="s">
        <v>424</v>
      </c>
      <c r="C13" s="33" t="s">
        <v>405</v>
      </c>
      <c r="D13" s="33" t="s">
        <v>425</v>
      </c>
      <c r="E13" s="33" t="s">
        <v>426</v>
      </c>
      <c r="F13" s="33" t="s">
        <v>408</v>
      </c>
      <c r="G13" s="306">
        <v>88508</v>
      </c>
      <c r="H13" s="306">
        <v>4658</v>
      </c>
      <c r="I13" s="306">
        <f t="shared" si="0"/>
        <v>93166</v>
      </c>
      <c r="J13" s="310"/>
      <c r="K13" s="310"/>
      <c r="L13" s="306" t="s">
        <v>50</v>
      </c>
      <c r="M13" s="306" t="s">
        <v>51</v>
      </c>
      <c r="N13" s="307">
        <v>93166</v>
      </c>
      <c r="O13" s="308"/>
      <c r="P13" s="308"/>
      <c r="Q13" s="308"/>
      <c r="R13" s="308"/>
      <c r="S13" s="308"/>
      <c r="T13" s="308"/>
      <c r="U13" s="308"/>
      <c r="V13" s="308"/>
      <c r="W13" s="309"/>
      <c r="X13" s="308"/>
      <c r="Y13" s="308"/>
      <c r="Z13" s="306"/>
      <c r="AA13" s="304"/>
      <c r="AB13" s="304"/>
      <c r="AC13" s="304"/>
      <c r="AD13" s="306" t="s">
        <v>409</v>
      </c>
      <c r="AE13" s="33"/>
      <c r="AF13" s="312" t="s">
        <v>427</v>
      </c>
    </row>
    <row r="14" spans="1:32" ht="147.75" customHeight="1">
      <c r="A14" s="33">
        <v>8</v>
      </c>
      <c r="B14" s="33" t="s">
        <v>192</v>
      </c>
      <c r="C14" s="33" t="s">
        <v>405</v>
      </c>
      <c r="D14" s="33" t="s">
        <v>428</v>
      </c>
      <c r="E14" s="33" t="s">
        <v>429</v>
      </c>
      <c r="F14" s="33" t="s">
        <v>408</v>
      </c>
      <c r="G14" s="306">
        <v>241971</v>
      </c>
      <c r="H14" s="306">
        <v>12735</v>
      </c>
      <c r="I14" s="306">
        <f t="shared" si="0"/>
        <v>254706</v>
      </c>
      <c r="J14" s="310"/>
      <c r="K14" s="310"/>
      <c r="L14" s="306" t="s">
        <v>50</v>
      </c>
      <c r="M14" s="306" t="s">
        <v>51</v>
      </c>
      <c r="N14" s="307">
        <v>254706</v>
      </c>
      <c r="O14" s="308"/>
      <c r="P14" s="308"/>
      <c r="Q14" s="308"/>
      <c r="R14" s="308"/>
      <c r="S14" s="308"/>
      <c r="T14" s="308"/>
      <c r="U14" s="308"/>
      <c r="V14" s="308"/>
      <c r="W14" s="309"/>
      <c r="X14" s="308"/>
      <c r="Y14" s="308"/>
      <c r="Z14" s="306"/>
      <c r="AA14" s="304"/>
      <c r="AB14" s="304"/>
      <c r="AC14" s="304"/>
      <c r="AD14" s="306" t="s">
        <v>409</v>
      </c>
      <c r="AE14" s="33"/>
      <c r="AF14" s="312" t="s">
        <v>430</v>
      </c>
    </row>
    <row r="15" spans="1:32" ht="91.5" customHeight="1">
      <c r="A15" s="33">
        <v>9</v>
      </c>
      <c r="B15" s="33" t="s">
        <v>424</v>
      </c>
      <c r="C15" s="33" t="s">
        <v>405</v>
      </c>
      <c r="D15" s="33" t="s">
        <v>431</v>
      </c>
      <c r="E15" s="33" t="s">
        <v>426</v>
      </c>
      <c r="F15" s="33" t="s">
        <v>408</v>
      </c>
      <c r="G15" s="306">
        <v>93944</v>
      </c>
      <c r="H15" s="306">
        <v>4944</v>
      </c>
      <c r="I15" s="306">
        <f t="shared" si="0"/>
        <v>98888</v>
      </c>
      <c r="J15" s="310"/>
      <c r="K15" s="310"/>
      <c r="L15" s="306" t="s">
        <v>50</v>
      </c>
      <c r="M15" s="306" t="s">
        <v>51</v>
      </c>
      <c r="N15" s="307">
        <v>98888</v>
      </c>
      <c r="O15" s="308"/>
      <c r="P15" s="308"/>
      <c r="Q15" s="308"/>
      <c r="R15" s="308"/>
      <c r="S15" s="308"/>
      <c r="T15" s="308"/>
      <c r="U15" s="308"/>
      <c r="V15" s="308"/>
      <c r="W15" s="309"/>
      <c r="X15" s="308"/>
      <c r="Y15" s="308"/>
      <c r="Z15" s="306"/>
      <c r="AA15" s="304"/>
      <c r="AB15" s="304"/>
      <c r="AC15" s="304"/>
      <c r="AD15" s="306" t="s">
        <v>409</v>
      </c>
      <c r="AE15" s="33"/>
      <c r="AF15" s="312" t="s">
        <v>432</v>
      </c>
    </row>
    <row r="16" spans="1:32" ht="130.5" customHeight="1">
      <c r="A16" s="33">
        <v>10</v>
      </c>
      <c r="B16" s="33" t="s">
        <v>192</v>
      </c>
      <c r="C16" s="33" t="s">
        <v>405</v>
      </c>
      <c r="D16" s="33" t="s">
        <v>433</v>
      </c>
      <c r="E16" s="33" t="s">
        <v>429</v>
      </c>
      <c r="F16" s="33" t="s">
        <v>408</v>
      </c>
      <c r="G16" s="306">
        <v>98054</v>
      </c>
      <c r="H16" s="306">
        <v>5161</v>
      </c>
      <c r="I16" s="306">
        <f t="shared" si="0"/>
        <v>103215</v>
      </c>
      <c r="J16" s="310"/>
      <c r="K16" s="310"/>
      <c r="L16" s="306" t="s">
        <v>50</v>
      </c>
      <c r="M16" s="306" t="s">
        <v>51</v>
      </c>
      <c r="N16" s="307">
        <v>103215</v>
      </c>
      <c r="O16" s="308"/>
      <c r="P16" s="308"/>
      <c r="Q16" s="308"/>
      <c r="R16" s="308"/>
      <c r="S16" s="308"/>
      <c r="T16" s="308"/>
      <c r="U16" s="308"/>
      <c r="V16" s="308"/>
      <c r="W16" s="309"/>
      <c r="X16" s="308"/>
      <c r="Y16" s="308"/>
      <c r="Z16" s="306"/>
      <c r="AA16" s="304"/>
      <c r="AB16" s="304"/>
      <c r="AC16" s="304"/>
      <c r="AD16" s="306" t="s">
        <v>409</v>
      </c>
      <c r="AE16" s="33"/>
      <c r="AF16" s="312" t="s">
        <v>434</v>
      </c>
    </row>
    <row r="17" spans="1:32" ht="141.75" customHeight="1">
      <c r="A17" s="33">
        <v>11</v>
      </c>
      <c r="B17" s="33" t="s">
        <v>192</v>
      </c>
      <c r="C17" s="33" t="s">
        <v>405</v>
      </c>
      <c r="D17" s="33" t="s">
        <v>435</v>
      </c>
      <c r="E17" s="33" t="s">
        <v>429</v>
      </c>
      <c r="F17" s="33" t="s">
        <v>408</v>
      </c>
      <c r="G17" s="306">
        <v>82289</v>
      </c>
      <c r="H17" s="306">
        <v>4331</v>
      </c>
      <c r="I17" s="306">
        <f t="shared" si="0"/>
        <v>86620</v>
      </c>
      <c r="J17" s="310"/>
      <c r="K17" s="310"/>
      <c r="L17" s="306" t="s">
        <v>50</v>
      </c>
      <c r="M17" s="306" t="s">
        <v>51</v>
      </c>
      <c r="N17" s="307">
        <v>86620</v>
      </c>
      <c r="O17" s="308"/>
      <c r="P17" s="308"/>
      <c r="Q17" s="308"/>
      <c r="R17" s="308"/>
      <c r="S17" s="308"/>
      <c r="T17" s="308"/>
      <c r="U17" s="308"/>
      <c r="V17" s="308"/>
      <c r="W17" s="309"/>
      <c r="X17" s="308"/>
      <c r="Y17" s="308"/>
      <c r="Z17" s="306"/>
      <c r="AA17" s="304"/>
      <c r="AB17" s="304"/>
      <c r="AC17" s="304"/>
      <c r="AD17" s="306" t="s">
        <v>409</v>
      </c>
      <c r="AE17" s="33"/>
      <c r="AF17" s="312" t="s">
        <v>436</v>
      </c>
    </row>
    <row r="18" spans="1:32" ht="91.5" customHeight="1">
      <c r="A18" s="33">
        <v>12</v>
      </c>
      <c r="B18" s="33" t="s">
        <v>424</v>
      </c>
      <c r="C18" s="33" t="s">
        <v>405</v>
      </c>
      <c r="D18" s="33" t="s">
        <v>437</v>
      </c>
      <c r="E18" s="33" t="s">
        <v>426</v>
      </c>
      <c r="F18" s="33" t="s">
        <v>408</v>
      </c>
      <c r="G18" s="306">
        <v>129965</v>
      </c>
      <c r="H18" s="306">
        <v>6840</v>
      </c>
      <c r="I18" s="306">
        <f t="shared" si="0"/>
        <v>136805</v>
      </c>
      <c r="J18" s="310"/>
      <c r="K18" s="310"/>
      <c r="L18" s="306" t="s">
        <v>50</v>
      </c>
      <c r="M18" s="306" t="s">
        <v>51</v>
      </c>
      <c r="N18" s="307">
        <v>136805</v>
      </c>
      <c r="O18" s="308"/>
      <c r="P18" s="308"/>
      <c r="Q18" s="308"/>
      <c r="R18" s="308"/>
      <c r="S18" s="308"/>
      <c r="T18" s="308"/>
      <c r="U18" s="308"/>
      <c r="V18" s="308"/>
      <c r="W18" s="309"/>
      <c r="X18" s="308"/>
      <c r="Y18" s="308"/>
      <c r="Z18" s="306"/>
      <c r="AA18" s="304"/>
      <c r="AB18" s="304"/>
      <c r="AC18" s="304"/>
      <c r="AD18" s="306" t="s">
        <v>409</v>
      </c>
      <c r="AE18" s="33"/>
      <c r="AF18" s="312" t="s">
        <v>438</v>
      </c>
    </row>
    <row r="19" spans="1:32" ht="91.5" customHeight="1">
      <c r="A19" s="33">
        <v>13</v>
      </c>
      <c r="B19" s="33" t="s">
        <v>424</v>
      </c>
      <c r="C19" s="33" t="s">
        <v>405</v>
      </c>
      <c r="D19" s="33" t="s">
        <v>439</v>
      </c>
      <c r="E19" s="33" t="s">
        <v>426</v>
      </c>
      <c r="F19" s="33" t="s">
        <v>408</v>
      </c>
      <c r="G19" s="306">
        <v>126800</v>
      </c>
      <c r="H19" s="306">
        <v>6674</v>
      </c>
      <c r="I19" s="306">
        <f t="shared" si="0"/>
        <v>133474</v>
      </c>
      <c r="J19" s="310"/>
      <c r="K19" s="310"/>
      <c r="L19" s="306" t="s">
        <v>50</v>
      </c>
      <c r="M19" s="306" t="s">
        <v>51</v>
      </c>
      <c r="N19" s="307">
        <v>133474</v>
      </c>
      <c r="O19" s="308"/>
      <c r="P19" s="308"/>
      <c r="Q19" s="308"/>
      <c r="R19" s="308"/>
      <c r="S19" s="308"/>
      <c r="T19" s="308"/>
      <c r="U19" s="308"/>
      <c r="V19" s="308"/>
      <c r="W19" s="309"/>
      <c r="X19" s="308"/>
      <c r="Y19" s="308"/>
      <c r="Z19" s="306"/>
      <c r="AA19" s="304"/>
      <c r="AB19" s="304"/>
      <c r="AC19" s="304"/>
      <c r="AD19" s="306" t="s">
        <v>409</v>
      </c>
      <c r="AE19" s="33"/>
      <c r="AF19" s="312" t="s">
        <v>440</v>
      </c>
    </row>
    <row r="20" spans="1:32" ht="91.5" customHeight="1">
      <c r="A20" s="33">
        <v>14</v>
      </c>
      <c r="B20" s="33" t="s">
        <v>424</v>
      </c>
      <c r="C20" s="33" t="s">
        <v>405</v>
      </c>
      <c r="D20" s="33" t="s">
        <v>441</v>
      </c>
      <c r="E20" s="33" t="s">
        <v>426</v>
      </c>
      <c r="F20" s="33" t="s">
        <v>408</v>
      </c>
      <c r="G20" s="306">
        <v>93508</v>
      </c>
      <c r="H20" s="306">
        <v>4921</v>
      </c>
      <c r="I20" s="306">
        <f t="shared" si="0"/>
        <v>98429</v>
      </c>
      <c r="J20" s="310"/>
      <c r="K20" s="310"/>
      <c r="L20" s="306" t="s">
        <v>50</v>
      </c>
      <c r="M20" s="306" t="s">
        <v>51</v>
      </c>
      <c r="N20" s="307">
        <v>98429</v>
      </c>
      <c r="O20" s="308"/>
      <c r="P20" s="308"/>
      <c r="Q20" s="308"/>
      <c r="R20" s="308"/>
      <c r="S20" s="308"/>
      <c r="T20" s="308"/>
      <c r="U20" s="308"/>
      <c r="V20" s="308"/>
      <c r="W20" s="309"/>
      <c r="X20" s="308"/>
      <c r="Y20" s="308"/>
      <c r="Z20" s="306"/>
      <c r="AA20" s="304"/>
      <c r="AB20" s="304"/>
      <c r="AC20" s="304"/>
      <c r="AD20" s="306" t="s">
        <v>409</v>
      </c>
      <c r="AE20" s="33"/>
      <c r="AF20" s="312" t="s">
        <v>427</v>
      </c>
    </row>
    <row r="21" spans="1:32" ht="91.5" customHeight="1">
      <c r="A21" s="33">
        <v>15</v>
      </c>
      <c r="B21" s="33" t="s">
        <v>424</v>
      </c>
      <c r="C21" s="33" t="s">
        <v>405</v>
      </c>
      <c r="D21" s="33" t="s">
        <v>442</v>
      </c>
      <c r="E21" s="33" t="s">
        <v>426</v>
      </c>
      <c r="F21" s="33" t="s">
        <v>408</v>
      </c>
      <c r="G21" s="306">
        <v>99653</v>
      </c>
      <c r="H21" s="306">
        <v>5245</v>
      </c>
      <c r="I21" s="306">
        <f t="shared" si="0"/>
        <v>104898</v>
      </c>
      <c r="J21" s="310"/>
      <c r="K21" s="310"/>
      <c r="L21" s="306" t="s">
        <v>50</v>
      </c>
      <c r="M21" s="306" t="s">
        <v>51</v>
      </c>
      <c r="N21" s="307">
        <v>104898</v>
      </c>
      <c r="O21" s="308"/>
      <c r="P21" s="308"/>
      <c r="Q21" s="308"/>
      <c r="R21" s="308"/>
      <c r="S21" s="308"/>
      <c r="T21" s="308"/>
      <c r="U21" s="308"/>
      <c r="V21" s="308"/>
      <c r="W21" s="309"/>
      <c r="X21" s="308"/>
      <c r="Y21" s="308"/>
      <c r="Z21" s="306"/>
      <c r="AA21" s="304"/>
      <c r="AB21" s="304"/>
      <c r="AC21" s="304"/>
      <c r="AD21" s="306" t="s">
        <v>409</v>
      </c>
      <c r="AE21" s="33"/>
      <c r="AF21" s="312" t="s">
        <v>443</v>
      </c>
    </row>
    <row r="22" spans="1:32" ht="151.5" customHeight="1">
      <c r="A22" s="33">
        <v>16</v>
      </c>
      <c r="B22" s="33" t="s">
        <v>192</v>
      </c>
      <c r="C22" s="33" t="s">
        <v>405</v>
      </c>
      <c r="D22" s="33" t="s">
        <v>444</v>
      </c>
      <c r="E22" s="33" t="s">
        <v>445</v>
      </c>
      <c r="F22" s="33" t="s">
        <v>408</v>
      </c>
      <c r="G22" s="306">
        <v>159273</v>
      </c>
      <c r="H22" s="306">
        <v>8383</v>
      </c>
      <c r="I22" s="306">
        <f t="shared" si="0"/>
        <v>167656</v>
      </c>
      <c r="J22" s="310"/>
      <c r="K22" s="310"/>
      <c r="L22" s="306" t="s">
        <v>50</v>
      </c>
      <c r="M22" s="306" t="s">
        <v>51</v>
      </c>
      <c r="N22" s="307">
        <v>167656</v>
      </c>
      <c r="O22" s="308"/>
      <c r="P22" s="308"/>
      <c r="Q22" s="308"/>
      <c r="R22" s="308"/>
      <c r="S22" s="308"/>
      <c r="T22" s="308"/>
      <c r="U22" s="308"/>
      <c r="V22" s="308"/>
      <c r="W22" s="309"/>
      <c r="X22" s="308"/>
      <c r="Y22" s="308"/>
      <c r="Z22" s="306"/>
      <c r="AA22" s="304"/>
      <c r="AB22" s="304"/>
      <c r="AC22" s="304"/>
      <c r="AD22" s="306" t="s">
        <v>409</v>
      </c>
      <c r="AE22" s="33"/>
      <c r="AF22" s="312" t="s">
        <v>436</v>
      </c>
    </row>
    <row r="23" spans="1:32" ht="111" customHeight="1">
      <c r="A23" s="33">
        <v>17</v>
      </c>
      <c r="B23" s="33" t="s">
        <v>424</v>
      </c>
      <c r="C23" s="33" t="s">
        <v>405</v>
      </c>
      <c r="D23" s="33" t="s">
        <v>446</v>
      </c>
      <c r="E23" s="33" t="s">
        <v>426</v>
      </c>
      <c r="F23" s="33" t="s">
        <v>408</v>
      </c>
      <c r="G23" s="306">
        <v>56834</v>
      </c>
      <c r="H23" s="306">
        <v>2991</v>
      </c>
      <c r="I23" s="306">
        <f t="shared" si="0"/>
        <v>59825</v>
      </c>
      <c r="J23" s="310"/>
      <c r="K23" s="310"/>
      <c r="L23" s="306" t="s">
        <v>50</v>
      </c>
      <c r="M23" s="306" t="s">
        <v>51</v>
      </c>
      <c r="N23" s="307">
        <v>59825</v>
      </c>
      <c r="O23" s="308"/>
      <c r="P23" s="308"/>
      <c r="Q23" s="308"/>
      <c r="R23" s="308"/>
      <c r="S23" s="308"/>
      <c r="T23" s="308"/>
      <c r="U23" s="308"/>
      <c r="V23" s="308"/>
      <c r="W23" s="309"/>
      <c r="X23" s="308"/>
      <c r="Y23" s="308"/>
      <c r="Z23" s="306"/>
      <c r="AA23" s="304"/>
      <c r="AB23" s="304"/>
      <c r="AC23" s="304"/>
      <c r="AD23" s="306" t="s">
        <v>409</v>
      </c>
      <c r="AE23" s="33"/>
      <c r="AF23" s="312" t="s">
        <v>447</v>
      </c>
    </row>
    <row r="24" spans="1:32" ht="91.5" customHeight="1">
      <c r="A24" s="33">
        <v>18</v>
      </c>
      <c r="B24" s="33" t="s">
        <v>424</v>
      </c>
      <c r="C24" s="33" t="s">
        <v>405</v>
      </c>
      <c r="D24" s="33" t="s">
        <v>448</v>
      </c>
      <c r="E24" s="33" t="s">
        <v>426</v>
      </c>
      <c r="F24" s="33" t="s">
        <v>408</v>
      </c>
      <c r="G24" s="306">
        <v>448503</v>
      </c>
      <c r="H24" s="306">
        <v>23605</v>
      </c>
      <c r="I24" s="306">
        <f t="shared" si="0"/>
        <v>472108</v>
      </c>
      <c r="J24" s="310"/>
      <c r="K24" s="310"/>
      <c r="L24" s="306" t="s">
        <v>50</v>
      </c>
      <c r="M24" s="306" t="s">
        <v>51</v>
      </c>
      <c r="N24" s="307">
        <v>472108</v>
      </c>
      <c r="O24" s="308"/>
      <c r="P24" s="308"/>
      <c r="Q24" s="308"/>
      <c r="R24" s="308"/>
      <c r="S24" s="308"/>
      <c r="T24" s="308"/>
      <c r="U24" s="308"/>
      <c r="V24" s="308"/>
      <c r="W24" s="309"/>
      <c r="X24" s="308"/>
      <c r="Y24" s="308"/>
      <c r="Z24" s="306"/>
      <c r="AA24" s="304"/>
      <c r="AB24" s="304"/>
      <c r="AC24" s="304"/>
      <c r="AD24" s="306" t="s">
        <v>409</v>
      </c>
      <c r="AE24" s="33"/>
      <c r="AF24" s="312" t="s">
        <v>449</v>
      </c>
    </row>
    <row r="25" spans="1:32" ht="91.5" customHeight="1">
      <c r="A25" s="33">
        <v>19</v>
      </c>
      <c r="B25" s="33" t="s">
        <v>192</v>
      </c>
      <c r="C25" s="33" t="s">
        <v>420</v>
      </c>
      <c r="D25" s="33" t="s">
        <v>450</v>
      </c>
      <c r="E25" s="33" t="s">
        <v>451</v>
      </c>
      <c r="F25" s="33" t="s">
        <v>408</v>
      </c>
      <c r="G25" s="306">
        <v>68382</v>
      </c>
      <c r="H25" s="306">
        <v>3599</v>
      </c>
      <c r="I25" s="306">
        <f t="shared" si="0"/>
        <v>71981</v>
      </c>
      <c r="J25" s="310"/>
      <c r="K25" s="310"/>
      <c r="L25" s="306" t="s">
        <v>50</v>
      </c>
      <c r="M25" s="306" t="s">
        <v>51</v>
      </c>
      <c r="N25" s="307">
        <v>71981</v>
      </c>
      <c r="O25" s="308"/>
      <c r="P25" s="308"/>
      <c r="Q25" s="308"/>
      <c r="R25" s="308"/>
      <c r="S25" s="308"/>
      <c r="T25" s="308"/>
      <c r="U25" s="308"/>
      <c r="V25" s="308"/>
      <c r="W25" s="309"/>
      <c r="X25" s="308"/>
      <c r="Y25" s="308"/>
      <c r="Z25" s="306"/>
      <c r="AA25" s="304"/>
      <c r="AB25" s="304"/>
      <c r="AC25" s="304"/>
      <c r="AD25" s="306" t="s">
        <v>409</v>
      </c>
      <c r="AE25" s="33"/>
      <c r="AF25" s="313" t="s">
        <v>452</v>
      </c>
    </row>
    <row r="26" spans="1:32" ht="72" customHeight="1">
      <c r="A26" s="111"/>
      <c r="B26" s="111"/>
      <c r="C26" s="111"/>
      <c r="D26" s="111"/>
      <c r="E26" s="111"/>
      <c r="F26" s="111"/>
      <c r="G26" s="314">
        <f>SUM(G7:G25)</f>
        <v>7053420</v>
      </c>
      <c r="H26" s="314">
        <f t="shared" ref="H26:I26" si="1">SUM(H7:H25)</f>
        <v>371230</v>
      </c>
      <c r="I26" s="314">
        <f t="shared" si="1"/>
        <v>7424650</v>
      </c>
      <c r="J26" s="315"/>
      <c r="K26" s="315"/>
      <c r="L26" s="316"/>
      <c r="M26" s="316"/>
      <c r="N26" s="317">
        <f>SUM(N7:N25)</f>
        <v>7424650</v>
      </c>
      <c r="O26" s="317"/>
      <c r="P26" s="317"/>
      <c r="Q26" s="317"/>
      <c r="R26" s="317"/>
      <c r="S26" s="317"/>
      <c r="T26" s="317"/>
      <c r="U26" s="317"/>
      <c r="V26" s="317"/>
      <c r="W26" s="317"/>
      <c r="X26" s="317"/>
      <c r="Y26" s="317"/>
      <c r="Z26" s="316"/>
      <c r="AA26" s="304"/>
      <c r="AB26" s="304"/>
      <c r="AC26" s="304"/>
      <c r="AD26" s="316"/>
      <c r="AE26" s="111"/>
      <c r="AF26" s="318"/>
    </row>
    <row r="27" spans="1:32" ht="75" customHeight="1">
      <c r="A27" s="33">
        <v>1</v>
      </c>
      <c r="B27" s="33" t="s">
        <v>192</v>
      </c>
      <c r="C27" s="33" t="s">
        <v>405</v>
      </c>
      <c r="D27" s="33" t="s">
        <v>453</v>
      </c>
      <c r="E27" s="33" t="s">
        <v>454</v>
      </c>
      <c r="F27" s="33" t="s">
        <v>408</v>
      </c>
      <c r="G27" s="306">
        <v>418000</v>
      </c>
      <c r="H27" s="306">
        <v>22000</v>
      </c>
      <c r="I27" s="306">
        <v>440000</v>
      </c>
      <c r="J27" s="310"/>
      <c r="K27" s="310"/>
      <c r="L27" s="306"/>
      <c r="M27" s="306"/>
      <c r="N27" s="308"/>
      <c r="O27" s="308" t="s">
        <v>184</v>
      </c>
      <c r="P27" s="308" t="s">
        <v>51</v>
      </c>
      <c r="Q27" s="308">
        <v>240000</v>
      </c>
      <c r="R27" s="308" t="s">
        <v>184</v>
      </c>
      <c r="S27" s="308" t="s">
        <v>51</v>
      </c>
      <c r="T27" s="308">
        <v>200000</v>
      </c>
      <c r="U27" s="308"/>
      <c r="V27" s="308"/>
      <c r="W27" s="308"/>
      <c r="X27" s="308"/>
      <c r="Y27" s="308"/>
      <c r="Z27" s="306"/>
      <c r="AA27" s="304"/>
      <c r="AB27" s="304"/>
      <c r="AC27" s="304"/>
      <c r="AD27" s="306" t="s">
        <v>409</v>
      </c>
      <c r="AE27" s="33"/>
      <c r="AF27" s="313"/>
    </row>
    <row r="28" spans="1:32" ht="75" customHeight="1">
      <c r="A28" s="33">
        <v>2</v>
      </c>
      <c r="B28" s="33" t="s">
        <v>192</v>
      </c>
      <c r="C28" s="33" t="s">
        <v>420</v>
      </c>
      <c r="D28" s="33" t="s">
        <v>455</v>
      </c>
      <c r="E28" s="33" t="s">
        <v>422</v>
      </c>
      <c r="F28" s="33" t="s">
        <v>408</v>
      </c>
      <c r="G28" s="306">
        <v>114000</v>
      </c>
      <c r="H28" s="306">
        <v>6000</v>
      </c>
      <c r="I28" s="306">
        <v>120000</v>
      </c>
      <c r="J28" s="310"/>
      <c r="K28" s="310"/>
      <c r="L28" s="306"/>
      <c r="M28" s="306"/>
      <c r="N28" s="308"/>
      <c r="O28" s="308" t="s">
        <v>184</v>
      </c>
      <c r="P28" s="308" t="s">
        <v>51</v>
      </c>
      <c r="Q28" s="308">
        <v>120000</v>
      </c>
      <c r="R28" s="308"/>
      <c r="S28" s="308"/>
      <c r="T28" s="308"/>
      <c r="U28" s="308"/>
      <c r="V28" s="308"/>
      <c r="W28" s="308"/>
      <c r="X28" s="308"/>
      <c r="Y28" s="308"/>
      <c r="Z28" s="306"/>
      <c r="AA28" s="304"/>
      <c r="AB28" s="304"/>
      <c r="AC28" s="304"/>
      <c r="AD28" s="306" t="s">
        <v>409</v>
      </c>
      <c r="AE28" s="33"/>
      <c r="AF28" s="313"/>
    </row>
    <row r="29" spans="1:32" ht="75" customHeight="1">
      <c r="A29" s="33">
        <v>3</v>
      </c>
      <c r="B29" s="33" t="s">
        <v>192</v>
      </c>
      <c r="C29" s="33" t="s">
        <v>405</v>
      </c>
      <c r="D29" s="33" t="s">
        <v>456</v>
      </c>
      <c r="E29" s="33" t="s">
        <v>454</v>
      </c>
      <c r="F29" s="33" t="s">
        <v>408</v>
      </c>
      <c r="G29" s="306">
        <v>285000</v>
      </c>
      <c r="H29" s="306">
        <v>15000</v>
      </c>
      <c r="I29" s="306">
        <v>300000</v>
      </c>
      <c r="J29" s="310"/>
      <c r="K29" s="310"/>
      <c r="L29" s="306"/>
      <c r="M29" s="306"/>
      <c r="N29" s="308"/>
      <c r="O29" s="308" t="s">
        <v>184</v>
      </c>
      <c r="P29" s="308" t="s">
        <v>51</v>
      </c>
      <c r="Q29" s="308">
        <v>150000</v>
      </c>
      <c r="R29" s="308" t="s">
        <v>184</v>
      </c>
      <c r="S29" s="308" t="s">
        <v>51</v>
      </c>
      <c r="T29" s="308">
        <v>150000</v>
      </c>
      <c r="U29" s="308"/>
      <c r="V29" s="308"/>
      <c r="W29" s="308"/>
      <c r="X29" s="308"/>
      <c r="Y29" s="308"/>
      <c r="Z29" s="306"/>
      <c r="AA29" s="304"/>
      <c r="AB29" s="304"/>
      <c r="AC29" s="304"/>
      <c r="AD29" s="306" t="s">
        <v>409</v>
      </c>
      <c r="AE29" s="33"/>
      <c r="AF29" s="313"/>
    </row>
    <row r="30" spans="1:32" ht="75" customHeight="1">
      <c r="A30" s="33">
        <v>4</v>
      </c>
      <c r="B30" s="33" t="s">
        <v>192</v>
      </c>
      <c r="C30" s="33" t="s">
        <v>457</v>
      </c>
      <c r="D30" s="33" t="s">
        <v>458</v>
      </c>
      <c r="E30" s="33" t="s">
        <v>459</v>
      </c>
      <c r="F30" s="33" t="s">
        <v>408</v>
      </c>
      <c r="G30" s="306">
        <v>142500</v>
      </c>
      <c r="H30" s="306">
        <v>7500</v>
      </c>
      <c r="I30" s="306">
        <v>150000</v>
      </c>
      <c r="J30" s="310"/>
      <c r="K30" s="310"/>
      <c r="L30" s="306"/>
      <c r="M30" s="306"/>
      <c r="N30" s="308"/>
      <c r="O30" s="308" t="s">
        <v>184</v>
      </c>
      <c r="P30" s="308" t="s">
        <v>51</v>
      </c>
      <c r="Q30" s="308">
        <v>150000</v>
      </c>
      <c r="R30" s="308"/>
      <c r="S30" s="308"/>
      <c r="T30" s="308"/>
      <c r="U30" s="308"/>
      <c r="V30" s="308"/>
      <c r="W30" s="308"/>
      <c r="X30" s="308"/>
      <c r="Y30" s="308"/>
      <c r="Z30" s="306"/>
      <c r="AA30" s="304"/>
      <c r="AB30" s="304"/>
      <c r="AC30" s="304"/>
      <c r="AD30" s="306" t="s">
        <v>409</v>
      </c>
      <c r="AE30" s="33"/>
      <c r="AF30" s="313"/>
    </row>
    <row r="31" spans="1:32" ht="75" customHeight="1">
      <c r="A31" s="33">
        <v>5</v>
      </c>
      <c r="B31" s="33" t="s">
        <v>192</v>
      </c>
      <c r="C31" s="33" t="s">
        <v>420</v>
      </c>
      <c r="D31" s="33" t="s">
        <v>460</v>
      </c>
      <c r="E31" s="33" t="s">
        <v>422</v>
      </c>
      <c r="F31" s="33" t="s">
        <v>408</v>
      </c>
      <c r="G31" s="306">
        <v>114000</v>
      </c>
      <c r="H31" s="306">
        <v>6000</v>
      </c>
      <c r="I31" s="306">
        <v>120000</v>
      </c>
      <c r="J31" s="310"/>
      <c r="K31" s="310"/>
      <c r="L31" s="306"/>
      <c r="M31" s="306"/>
      <c r="N31" s="308"/>
      <c r="O31" s="308" t="s">
        <v>184</v>
      </c>
      <c r="P31" s="308" t="s">
        <v>51</v>
      </c>
      <c r="Q31" s="308">
        <v>120000</v>
      </c>
      <c r="R31" s="308"/>
      <c r="S31" s="308"/>
      <c r="T31" s="308"/>
      <c r="U31" s="308"/>
      <c r="V31" s="308"/>
      <c r="W31" s="308"/>
      <c r="X31" s="308"/>
      <c r="Y31" s="308"/>
      <c r="Z31" s="306"/>
      <c r="AA31" s="304"/>
      <c r="AB31" s="304"/>
      <c r="AC31" s="304"/>
      <c r="AD31" s="306" t="s">
        <v>409</v>
      </c>
      <c r="AE31" s="33"/>
      <c r="AF31" s="313"/>
    </row>
    <row r="32" spans="1:32" ht="75" customHeight="1">
      <c r="A32" s="33">
        <v>6</v>
      </c>
      <c r="B32" s="33" t="s">
        <v>192</v>
      </c>
      <c r="C32" s="33" t="s">
        <v>420</v>
      </c>
      <c r="D32" s="33" t="s">
        <v>461</v>
      </c>
      <c r="E32" s="33" t="s">
        <v>422</v>
      </c>
      <c r="F32" s="33" t="s">
        <v>408</v>
      </c>
      <c r="G32" s="306">
        <v>114000</v>
      </c>
      <c r="H32" s="306">
        <v>6000</v>
      </c>
      <c r="I32" s="306">
        <v>120000</v>
      </c>
      <c r="J32" s="310"/>
      <c r="K32" s="310"/>
      <c r="L32" s="306"/>
      <c r="M32" s="306"/>
      <c r="N32" s="308"/>
      <c r="O32" s="308" t="s">
        <v>184</v>
      </c>
      <c r="P32" s="308" t="s">
        <v>51</v>
      </c>
      <c r="Q32" s="308">
        <v>120000</v>
      </c>
      <c r="R32" s="308"/>
      <c r="S32" s="308"/>
      <c r="T32" s="308"/>
      <c r="U32" s="308"/>
      <c r="V32" s="308"/>
      <c r="W32" s="308"/>
      <c r="X32" s="308"/>
      <c r="Y32" s="308"/>
      <c r="Z32" s="306"/>
      <c r="AA32" s="304"/>
      <c r="AB32" s="304"/>
      <c r="AC32" s="304"/>
      <c r="AD32" s="306" t="s">
        <v>409</v>
      </c>
      <c r="AE32" s="33"/>
      <c r="AF32" s="313"/>
    </row>
    <row r="33" spans="1:32" ht="75" customHeight="1">
      <c r="A33" s="33">
        <v>7</v>
      </c>
      <c r="B33" s="33" t="s">
        <v>192</v>
      </c>
      <c r="C33" s="33" t="s">
        <v>405</v>
      </c>
      <c r="D33" s="33" t="s">
        <v>462</v>
      </c>
      <c r="E33" s="33" t="s">
        <v>454</v>
      </c>
      <c r="F33" s="33" t="s">
        <v>408</v>
      </c>
      <c r="G33" s="306">
        <v>285000</v>
      </c>
      <c r="H33" s="306">
        <v>15000</v>
      </c>
      <c r="I33" s="306">
        <v>300000</v>
      </c>
      <c r="J33" s="310"/>
      <c r="K33" s="310"/>
      <c r="L33" s="306"/>
      <c r="M33" s="306"/>
      <c r="N33" s="308"/>
      <c r="O33" s="308" t="s">
        <v>184</v>
      </c>
      <c r="P33" s="308" t="s">
        <v>51</v>
      </c>
      <c r="Q33" s="308">
        <v>300000</v>
      </c>
      <c r="R33" s="308"/>
      <c r="S33" s="308"/>
      <c r="T33" s="308"/>
      <c r="U33" s="308"/>
      <c r="V33" s="308"/>
      <c r="W33" s="308"/>
      <c r="X33" s="308"/>
      <c r="Y33" s="308"/>
      <c r="Z33" s="306"/>
      <c r="AA33" s="304"/>
      <c r="AB33" s="304"/>
      <c r="AC33" s="304"/>
      <c r="AD33" s="306" t="s">
        <v>409</v>
      </c>
      <c r="AE33" s="33"/>
      <c r="AF33" s="313"/>
    </row>
    <row r="34" spans="1:32" ht="75" customHeight="1">
      <c r="A34" s="33">
        <v>8</v>
      </c>
      <c r="B34" s="33" t="s">
        <v>192</v>
      </c>
      <c r="C34" s="33" t="s">
        <v>420</v>
      </c>
      <c r="D34" s="33" t="s">
        <v>463</v>
      </c>
      <c r="E34" s="33" t="s">
        <v>422</v>
      </c>
      <c r="F34" s="33" t="s">
        <v>408</v>
      </c>
      <c r="G34" s="306">
        <v>114000</v>
      </c>
      <c r="H34" s="306">
        <v>6000</v>
      </c>
      <c r="I34" s="306">
        <v>120000</v>
      </c>
      <c r="J34" s="310"/>
      <c r="K34" s="310"/>
      <c r="L34" s="306"/>
      <c r="M34" s="306"/>
      <c r="N34" s="308"/>
      <c r="O34" s="308" t="s">
        <v>184</v>
      </c>
      <c r="P34" s="308" t="s">
        <v>51</v>
      </c>
      <c r="Q34" s="308">
        <v>120000</v>
      </c>
      <c r="R34" s="308"/>
      <c r="S34" s="308"/>
      <c r="T34" s="308"/>
      <c r="U34" s="308"/>
      <c r="V34" s="308"/>
      <c r="W34" s="308"/>
      <c r="X34" s="308"/>
      <c r="Y34" s="308"/>
      <c r="Z34" s="306"/>
      <c r="AA34" s="304"/>
      <c r="AB34" s="304"/>
      <c r="AC34" s="304"/>
      <c r="AD34" s="306" t="s">
        <v>409</v>
      </c>
      <c r="AE34" s="33"/>
      <c r="AF34" s="313"/>
    </row>
    <row r="35" spans="1:32" ht="75" customHeight="1">
      <c r="A35" s="33">
        <v>9</v>
      </c>
      <c r="B35" s="33" t="s">
        <v>192</v>
      </c>
      <c r="C35" s="33" t="s">
        <v>405</v>
      </c>
      <c r="D35" s="33" t="s">
        <v>464</v>
      </c>
      <c r="E35" s="33" t="s">
        <v>454</v>
      </c>
      <c r="F35" s="33" t="s">
        <v>408</v>
      </c>
      <c r="G35" s="306">
        <v>237500</v>
      </c>
      <c r="H35" s="306">
        <v>12500</v>
      </c>
      <c r="I35" s="306">
        <v>250000</v>
      </c>
      <c r="J35" s="310"/>
      <c r="K35" s="310"/>
      <c r="L35" s="306"/>
      <c r="M35" s="306"/>
      <c r="N35" s="308"/>
      <c r="O35" s="308" t="s">
        <v>184</v>
      </c>
      <c r="P35" s="308" t="s">
        <v>51</v>
      </c>
      <c r="Q35" s="308">
        <v>250000</v>
      </c>
      <c r="R35" s="308"/>
      <c r="S35" s="308"/>
      <c r="T35" s="308"/>
      <c r="U35" s="308"/>
      <c r="V35" s="308"/>
      <c r="W35" s="308"/>
      <c r="X35" s="308"/>
      <c r="Y35" s="308"/>
      <c r="Z35" s="306"/>
      <c r="AA35" s="304"/>
      <c r="AB35" s="304"/>
      <c r="AC35" s="304"/>
      <c r="AD35" s="306" t="s">
        <v>409</v>
      </c>
      <c r="AE35" s="33"/>
      <c r="AF35" s="313"/>
    </row>
    <row r="36" spans="1:32" ht="75" customHeight="1">
      <c r="A36" s="33">
        <v>10</v>
      </c>
      <c r="B36" s="33" t="s">
        <v>192</v>
      </c>
      <c r="C36" s="33" t="s">
        <v>457</v>
      </c>
      <c r="D36" s="33" t="s">
        <v>465</v>
      </c>
      <c r="E36" s="33" t="s">
        <v>459</v>
      </c>
      <c r="F36" s="33" t="s">
        <v>408</v>
      </c>
      <c r="G36" s="306">
        <v>142500</v>
      </c>
      <c r="H36" s="306">
        <v>7500</v>
      </c>
      <c r="I36" s="306">
        <v>150000</v>
      </c>
      <c r="J36" s="310"/>
      <c r="K36" s="310"/>
      <c r="L36" s="306"/>
      <c r="M36" s="306"/>
      <c r="N36" s="308"/>
      <c r="O36" s="308" t="s">
        <v>184</v>
      </c>
      <c r="P36" s="308" t="s">
        <v>51</v>
      </c>
      <c r="Q36" s="308">
        <v>150000</v>
      </c>
      <c r="R36" s="308"/>
      <c r="S36" s="308"/>
      <c r="T36" s="308"/>
      <c r="U36" s="308"/>
      <c r="V36" s="308"/>
      <c r="W36" s="308"/>
      <c r="X36" s="308"/>
      <c r="Y36" s="308"/>
      <c r="Z36" s="306"/>
      <c r="AA36" s="304"/>
      <c r="AB36" s="304"/>
      <c r="AC36" s="304"/>
      <c r="AD36" s="306" t="s">
        <v>409</v>
      </c>
      <c r="AE36" s="33"/>
      <c r="AF36" s="313"/>
    </row>
    <row r="37" spans="1:32" ht="75" customHeight="1">
      <c r="A37" s="33">
        <v>11</v>
      </c>
      <c r="B37" s="33" t="s">
        <v>192</v>
      </c>
      <c r="C37" s="33" t="s">
        <v>457</v>
      </c>
      <c r="D37" s="33" t="s">
        <v>466</v>
      </c>
      <c r="E37" s="33" t="s">
        <v>459</v>
      </c>
      <c r="F37" s="33" t="s">
        <v>408</v>
      </c>
      <c r="G37" s="306">
        <v>85500</v>
      </c>
      <c r="H37" s="306">
        <v>4500</v>
      </c>
      <c r="I37" s="306">
        <v>90000</v>
      </c>
      <c r="J37" s="310"/>
      <c r="K37" s="310"/>
      <c r="L37" s="306"/>
      <c r="M37" s="306"/>
      <c r="N37" s="308"/>
      <c r="O37" s="308" t="s">
        <v>184</v>
      </c>
      <c r="P37" s="308" t="s">
        <v>51</v>
      </c>
      <c r="Q37" s="308">
        <v>90000</v>
      </c>
      <c r="R37" s="308"/>
      <c r="S37" s="308"/>
      <c r="T37" s="308"/>
      <c r="U37" s="308"/>
      <c r="V37" s="308"/>
      <c r="W37" s="308"/>
      <c r="X37" s="308"/>
      <c r="Y37" s="308"/>
      <c r="Z37" s="306"/>
      <c r="AA37" s="304"/>
      <c r="AB37" s="304"/>
      <c r="AC37" s="304"/>
      <c r="AD37" s="306" t="s">
        <v>409</v>
      </c>
      <c r="AE37" s="33"/>
      <c r="AF37" s="313"/>
    </row>
    <row r="38" spans="1:32" ht="75" customHeight="1">
      <c r="A38" s="33">
        <v>12</v>
      </c>
      <c r="B38" s="33" t="s">
        <v>192</v>
      </c>
      <c r="C38" s="33" t="s">
        <v>457</v>
      </c>
      <c r="D38" s="33" t="s">
        <v>467</v>
      </c>
      <c r="E38" s="33" t="s">
        <v>459</v>
      </c>
      <c r="F38" s="33" t="s">
        <v>408</v>
      </c>
      <c r="G38" s="306">
        <v>95000</v>
      </c>
      <c r="H38" s="306">
        <v>5000</v>
      </c>
      <c r="I38" s="306">
        <v>100000</v>
      </c>
      <c r="J38" s="310"/>
      <c r="K38" s="310"/>
      <c r="L38" s="306"/>
      <c r="M38" s="306"/>
      <c r="N38" s="308"/>
      <c r="O38" s="308" t="s">
        <v>184</v>
      </c>
      <c r="P38" s="308" t="s">
        <v>51</v>
      </c>
      <c r="Q38" s="308">
        <v>100000</v>
      </c>
      <c r="R38" s="308"/>
      <c r="S38" s="308"/>
      <c r="T38" s="308"/>
      <c r="U38" s="308"/>
      <c r="V38" s="308"/>
      <c r="W38" s="308"/>
      <c r="X38" s="308"/>
      <c r="Y38" s="308"/>
      <c r="Z38" s="306"/>
      <c r="AA38" s="304"/>
      <c r="AB38" s="304"/>
      <c r="AC38" s="304"/>
      <c r="AD38" s="306" t="s">
        <v>409</v>
      </c>
      <c r="AE38" s="33"/>
      <c r="AF38" s="313"/>
    </row>
    <row r="39" spans="1:32" ht="75" customHeight="1">
      <c r="A39" s="33">
        <v>13</v>
      </c>
      <c r="B39" s="33" t="s">
        <v>192</v>
      </c>
      <c r="C39" s="33" t="s">
        <v>405</v>
      </c>
      <c r="D39" s="33" t="s">
        <v>468</v>
      </c>
      <c r="E39" s="33" t="s">
        <v>454</v>
      </c>
      <c r="F39" s="33" t="s">
        <v>408</v>
      </c>
      <c r="G39" s="306">
        <v>285000</v>
      </c>
      <c r="H39" s="306">
        <v>15000</v>
      </c>
      <c r="I39" s="306">
        <v>300000</v>
      </c>
      <c r="J39" s="310"/>
      <c r="K39" s="310"/>
      <c r="L39" s="306"/>
      <c r="M39" s="306"/>
      <c r="N39" s="308"/>
      <c r="O39" s="308" t="s">
        <v>184</v>
      </c>
      <c r="P39" s="308" t="s">
        <v>51</v>
      </c>
      <c r="Q39" s="308">
        <v>300000</v>
      </c>
      <c r="R39" s="308"/>
      <c r="S39" s="308"/>
      <c r="T39" s="308"/>
      <c r="U39" s="308"/>
      <c r="V39" s="308"/>
      <c r="W39" s="308"/>
      <c r="X39" s="308"/>
      <c r="Y39" s="308"/>
      <c r="Z39" s="306"/>
      <c r="AA39" s="304"/>
      <c r="AB39" s="304"/>
      <c r="AC39" s="304"/>
      <c r="AD39" s="306" t="s">
        <v>409</v>
      </c>
      <c r="AE39" s="33"/>
      <c r="AF39" s="313"/>
    </row>
    <row r="40" spans="1:32" ht="75" customHeight="1">
      <c r="A40" s="33">
        <v>14</v>
      </c>
      <c r="B40" s="33" t="s">
        <v>192</v>
      </c>
      <c r="C40" s="33" t="s">
        <v>405</v>
      </c>
      <c r="D40" s="33" t="s">
        <v>469</v>
      </c>
      <c r="E40" s="33" t="s">
        <v>454</v>
      </c>
      <c r="F40" s="33" t="s">
        <v>408</v>
      </c>
      <c r="G40" s="306">
        <v>285000</v>
      </c>
      <c r="H40" s="306">
        <v>15000</v>
      </c>
      <c r="I40" s="306">
        <v>300000</v>
      </c>
      <c r="J40" s="310"/>
      <c r="K40" s="310"/>
      <c r="L40" s="306"/>
      <c r="M40" s="306"/>
      <c r="N40" s="308"/>
      <c r="O40" s="308" t="s">
        <v>184</v>
      </c>
      <c r="P40" s="308" t="s">
        <v>51</v>
      </c>
      <c r="Q40" s="308">
        <v>200000</v>
      </c>
      <c r="R40" s="308" t="s">
        <v>184</v>
      </c>
      <c r="S40" s="308" t="s">
        <v>51</v>
      </c>
      <c r="T40" s="308">
        <v>100000</v>
      </c>
      <c r="U40" s="308"/>
      <c r="V40" s="308"/>
      <c r="W40" s="308"/>
      <c r="X40" s="308"/>
      <c r="Y40" s="308"/>
      <c r="Z40" s="306"/>
      <c r="AA40" s="304"/>
      <c r="AB40" s="304"/>
      <c r="AC40" s="304"/>
      <c r="AD40" s="306" t="s">
        <v>409</v>
      </c>
      <c r="AE40" s="33"/>
      <c r="AF40" s="313"/>
    </row>
    <row r="41" spans="1:32" ht="75" customHeight="1">
      <c r="A41" s="33">
        <v>15</v>
      </c>
      <c r="B41" s="33" t="s">
        <v>192</v>
      </c>
      <c r="C41" s="33" t="s">
        <v>405</v>
      </c>
      <c r="D41" s="33" t="s">
        <v>470</v>
      </c>
      <c r="E41" s="33" t="s">
        <v>454</v>
      </c>
      <c r="F41" s="33" t="s">
        <v>408</v>
      </c>
      <c r="G41" s="306">
        <v>285000</v>
      </c>
      <c r="H41" s="306">
        <v>15000</v>
      </c>
      <c r="I41" s="306">
        <v>300000</v>
      </c>
      <c r="J41" s="310"/>
      <c r="K41" s="310"/>
      <c r="L41" s="306"/>
      <c r="M41" s="306"/>
      <c r="N41" s="308"/>
      <c r="O41" s="308" t="s">
        <v>184</v>
      </c>
      <c r="P41" s="308" t="s">
        <v>51</v>
      </c>
      <c r="Q41" s="308">
        <v>200000</v>
      </c>
      <c r="R41" s="308" t="s">
        <v>184</v>
      </c>
      <c r="S41" s="308" t="s">
        <v>51</v>
      </c>
      <c r="T41" s="308">
        <v>100000</v>
      </c>
      <c r="U41" s="308"/>
      <c r="V41" s="308"/>
      <c r="W41" s="308"/>
      <c r="X41" s="308"/>
      <c r="Y41" s="308"/>
      <c r="Z41" s="306"/>
      <c r="AA41" s="304"/>
      <c r="AB41" s="304"/>
      <c r="AC41" s="304"/>
      <c r="AD41" s="306" t="s">
        <v>409</v>
      </c>
      <c r="AE41" s="33"/>
      <c r="AF41" s="313"/>
    </row>
    <row r="42" spans="1:32" ht="75" customHeight="1">
      <c r="A42" s="33">
        <v>16</v>
      </c>
      <c r="B42" s="33" t="s">
        <v>192</v>
      </c>
      <c r="C42" s="33" t="s">
        <v>405</v>
      </c>
      <c r="D42" s="33" t="s">
        <v>471</v>
      </c>
      <c r="E42" s="33" t="s">
        <v>454</v>
      </c>
      <c r="F42" s="33" t="s">
        <v>408</v>
      </c>
      <c r="G42" s="306">
        <v>380000</v>
      </c>
      <c r="H42" s="306">
        <v>20000</v>
      </c>
      <c r="I42" s="306">
        <v>400000</v>
      </c>
      <c r="J42" s="310"/>
      <c r="K42" s="310"/>
      <c r="L42" s="306"/>
      <c r="M42" s="306"/>
      <c r="N42" s="308"/>
      <c r="O42" s="308" t="s">
        <v>184</v>
      </c>
      <c r="P42" s="308" t="s">
        <v>51</v>
      </c>
      <c r="Q42" s="308">
        <v>200000</v>
      </c>
      <c r="R42" s="308" t="s">
        <v>184</v>
      </c>
      <c r="S42" s="308" t="s">
        <v>51</v>
      </c>
      <c r="T42" s="308">
        <v>200000</v>
      </c>
      <c r="U42" s="308"/>
      <c r="V42" s="308"/>
      <c r="W42" s="308"/>
      <c r="X42" s="308"/>
      <c r="Y42" s="308"/>
      <c r="Z42" s="306"/>
      <c r="AA42" s="304"/>
      <c r="AB42" s="304"/>
      <c r="AC42" s="304"/>
      <c r="AD42" s="306" t="s">
        <v>409</v>
      </c>
      <c r="AE42" s="33"/>
      <c r="AF42" s="313"/>
    </row>
    <row r="43" spans="1:32" ht="75" customHeight="1">
      <c r="A43" s="33">
        <v>17</v>
      </c>
      <c r="B43" s="33" t="s">
        <v>192</v>
      </c>
      <c r="C43" s="33" t="s">
        <v>405</v>
      </c>
      <c r="D43" s="33" t="s">
        <v>472</v>
      </c>
      <c r="E43" s="33" t="s">
        <v>454</v>
      </c>
      <c r="F43" s="33" t="s">
        <v>408</v>
      </c>
      <c r="G43" s="306">
        <v>427500</v>
      </c>
      <c r="H43" s="306">
        <v>22500</v>
      </c>
      <c r="I43" s="306">
        <v>450000</v>
      </c>
      <c r="J43" s="310"/>
      <c r="K43" s="310"/>
      <c r="L43" s="306"/>
      <c r="M43" s="306"/>
      <c r="N43" s="308"/>
      <c r="O43" s="308" t="s">
        <v>184</v>
      </c>
      <c r="P43" s="308" t="s">
        <v>51</v>
      </c>
      <c r="Q43" s="308">
        <v>250000</v>
      </c>
      <c r="R43" s="308" t="s">
        <v>184</v>
      </c>
      <c r="S43" s="308" t="s">
        <v>51</v>
      </c>
      <c r="T43" s="308">
        <v>200000</v>
      </c>
      <c r="U43" s="308"/>
      <c r="V43" s="308"/>
      <c r="W43" s="308"/>
      <c r="X43" s="308"/>
      <c r="Y43" s="308"/>
      <c r="Z43" s="306"/>
      <c r="AA43" s="304"/>
      <c r="AB43" s="304"/>
      <c r="AC43" s="304"/>
      <c r="AD43" s="306" t="s">
        <v>409</v>
      </c>
      <c r="AE43" s="33"/>
      <c r="AF43" s="313"/>
    </row>
    <row r="44" spans="1:32" ht="75" customHeight="1">
      <c r="A44" s="33">
        <v>18</v>
      </c>
      <c r="B44" s="33" t="s">
        <v>192</v>
      </c>
      <c r="C44" s="33" t="s">
        <v>457</v>
      </c>
      <c r="D44" s="33" t="s">
        <v>473</v>
      </c>
      <c r="E44" s="33" t="s">
        <v>474</v>
      </c>
      <c r="F44" s="33" t="s">
        <v>408</v>
      </c>
      <c r="G44" s="306">
        <v>475000</v>
      </c>
      <c r="H44" s="306">
        <v>25000</v>
      </c>
      <c r="I44" s="306">
        <v>500000</v>
      </c>
      <c r="J44" s="310"/>
      <c r="K44" s="310"/>
      <c r="L44" s="306"/>
      <c r="M44" s="306"/>
      <c r="N44" s="308"/>
      <c r="O44" s="308" t="s">
        <v>184</v>
      </c>
      <c r="P44" s="308" t="s">
        <v>51</v>
      </c>
      <c r="Q44" s="308">
        <v>250000</v>
      </c>
      <c r="R44" s="308" t="s">
        <v>184</v>
      </c>
      <c r="S44" s="308" t="s">
        <v>51</v>
      </c>
      <c r="T44" s="308">
        <v>250000</v>
      </c>
      <c r="U44" s="308"/>
      <c r="V44" s="308"/>
      <c r="W44" s="308"/>
      <c r="X44" s="308"/>
      <c r="Y44" s="308"/>
      <c r="Z44" s="306"/>
      <c r="AA44" s="304"/>
      <c r="AB44" s="304"/>
      <c r="AC44" s="304"/>
      <c r="AD44" s="306" t="s">
        <v>409</v>
      </c>
      <c r="AE44" s="33"/>
      <c r="AF44" s="313"/>
    </row>
    <row r="45" spans="1:32" ht="75" customHeight="1">
      <c r="A45" s="33">
        <v>19</v>
      </c>
      <c r="B45" s="33" t="s">
        <v>192</v>
      </c>
      <c r="C45" s="33" t="s">
        <v>405</v>
      </c>
      <c r="D45" s="33" t="s">
        <v>425</v>
      </c>
      <c r="E45" s="33" t="s">
        <v>454</v>
      </c>
      <c r="F45" s="33" t="s">
        <v>408</v>
      </c>
      <c r="G45" s="306">
        <v>551000</v>
      </c>
      <c r="H45" s="306">
        <v>29000</v>
      </c>
      <c r="I45" s="306">
        <v>580000</v>
      </c>
      <c r="J45" s="310"/>
      <c r="K45" s="310"/>
      <c r="L45" s="306"/>
      <c r="M45" s="306"/>
      <c r="N45" s="308"/>
      <c r="O45" s="308" t="s">
        <v>184</v>
      </c>
      <c r="P45" s="308" t="s">
        <v>51</v>
      </c>
      <c r="Q45" s="308">
        <v>300000</v>
      </c>
      <c r="R45" s="308" t="s">
        <v>184</v>
      </c>
      <c r="S45" s="308" t="s">
        <v>51</v>
      </c>
      <c r="T45" s="308">
        <v>280000</v>
      </c>
      <c r="U45" s="308"/>
      <c r="V45" s="308"/>
      <c r="W45" s="308"/>
      <c r="X45" s="308"/>
      <c r="Y45" s="308"/>
      <c r="Z45" s="306"/>
      <c r="AA45" s="304"/>
      <c r="AB45" s="304"/>
      <c r="AC45" s="304"/>
      <c r="AD45" s="306" t="s">
        <v>409</v>
      </c>
      <c r="AE45" s="33"/>
      <c r="AF45" s="313"/>
    </row>
    <row r="46" spans="1:32" ht="75" customHeight="1">
      <c r="A46" s="33">
        <v>20</v>
      </c>
      <c r="B46" s="33" t="s">
        <v>192</v>
      </c>
      <c r="C46" s="33" t="s">
        <v>405</v>
      </c>
      <c r="D46" s="33" t="s">
        <v>475</v>
      </c>
      <c r="E46" s="33" t="s">
        <v>454</v>
      </c>
      <c r="F46" s="33" t="s">
        <v>408</v>
      </c>
      <c r="G46" s="306">
        <v>209000</v>
      </c>
      <c r="H46" s="306">
        <v>11000</v>
      </c>
      <c r="I46" s="306">
        <v>220000</v>
      </c>
      <c r="J46" s="310"/>
      <c r="K46" s="310"/>
      <c r="L46" s="306"/>
      <c r="M46" s="306"/>
      <c r="N46" s="308"/>
      <c r="O46" s="308" t="s">
        <v>184</v>
      </c>
      <c r="P46" s="308" t="s">
        <v>51</v>
      </c>
      <c r="Q46" s="308">
        <v>220000</v>
      </c>
      <c r="R46" s="308"/>
      <c r="S46" s="308"/>
      <c r="T46" s="308"/>
      <c r="U46" s="308"/>
      <c r="V46" s="308"/>
      <c r="W46" s="308"/>
      <c r="X46" s="308"/>
      <c r="Y46" s="308"/>
      <c r="Z46" s="306"/>
      <c r="AA46" s="304"/>
      <c r="AB46" s="304"/>
      <c r="AC46" s="304"/>
      <c r="AD46" s="306" t="s">
        <v>409</v>
      </c>
      <c r="AE46" s="33"/>
      <c r="AF46" s="313"/>
    </row>
    <row r="47" spans="1:32" ht="135.75" customHeight="1">
      <c r="A47" s="33">
        <v>21</v>
      </c>
      <c r="B47" s="33" t="s">
        <v>192</v>
      </c>
      <c r="C47" s="33" t="s">
        <v>405</v>
      </c>
      <c r="D47" s="33" t="s">
        <v>476</v>
      </c>
      <c r="E47" s="33" t="s">
        <v>454</v>
      </c>
      <c r="F47" s="33" t="s">
        <v>408</v>
      </c>
      <c r="G47" s="306">
        <v>161500</v>
      </c>
      <c r="H47" s="306">
        <v>8500</v>
      </c>
      <c r="I47" s="306">
        <v>170000</v>
      </c>
      <c r="J47" s="310"/>
      <c r="K47" s="310"/>
      <c r="L47" s="306"/>
      <c r="M47" s="306"/>
      <c r="N47" s="308"/>
      <c r="O47" s="308" t="s">
        <v>184</v>
      </c>
      <c r="P47" s="308" t="s">
        <v>51</v>
      </c>
      <c r="Q47" s="308">
        <v>170000</v>
      </c>
      <c r="R47" s="308"/>
      <c r="S47" s="308"/>
      <c r="T47" s="308"/>
      <c r="U47" s="308"/>
      <c r="V47" s="308"/>
      <c r="W47" s="308"/>
      <c r="X47" s="308"/>
      <c r="Y47" s="308"/>
      <c r="Z47" s="306"/>
      <c r="AA47" s="304"/>
      <c r="AB47" s="304"/>
      <c r="AC47" s="304"/>
      <c r="AD47" s="306" t="s">
        <v>409</v>
      </c>
      <c r="AE47" s="33"/>
      <c r="AF47" s="313"/>
    </row>
    <row r="48" spans="1:32" ht="99.75" customHeight="1">
      <c r="A48" s="33">
        <v>22</v>
      </c>
      <c r="B48" s="33" t="s">
        <v>192</v>
      </c>
      <c r="C48" s="33" t="s">
        <v>405</v>
      </c>
      <c r="D48" s="33" t="s">
        <v>477</v>
      </c>
      <c r="E48" s="33" t="s">
        <v>454</v>
      </c>
      <c r="F48" s="33" t="s">
        <v>408</v>
      </c>
      <c r="G48" s="306">
        <v>104500</v>
      </c>
      <c r="H48" s="306">
        <v>5500</v>
      </c>
      <c r="I48" s="306">
        <v>110000</v>
      </c>
      <c r="J48" s="310"/>
      <c r="K48" s="310"/>
      <c r="L48" s="306"/>
      <c r="M48" s="306"/>
      <c r="N48" s="308"/>
      <c r="O48" s="308" t="s">
        <v>184</v>
      </c>
      <c r="P48" s="308" t="s">
        <v>51</v>
      </c>
      <c r="Q48" s="308">
        <v>110000</v>
      </c>
      <c r="R48" s="308"/>
      <c r="S48" s="308"/>
      <c r="T48" s="308"/>
      <c r="U48" s="308"/>
      <c r="V48" s="308"/>
      <c r="W48" s="308"/>
      <c r="X48" s="308"/>
      <c r="Y48" s="308"/>
      <c r="Z48" s="306"/>
      <c r="AA48" s="304"/>
      <c r="AB48" s="304"/>
      <c r="AC48" s="304"/>
      <c r="AD48" s="306" t="s">
        <v>409</v>
      </c>
      <c r="AE48" s="33"/>
      <c r="AF48" s="313"/>
    </row>
    <row r="49" spans="1:32" ht="166.5" customHeight="1">
      <c r="A49" s="33">
        <v>23</v>
      </c>
      <c r="B49" s="33" t="s">
        <v>424</v>
      </c>
      <c r="C49" s="33" t="s">
        <v>405</v>
      </c>
      <c r="D49" s="33" t="s">
        <v>478</v>
      </c>
      <c r="E49" s="33" t="s">
        <v>426</v>
      </c>
      <c r="F49" s="33" t="s">
        <v>408</v>
      </c>
      <c r="G49" s="306">
        <v>126350</v>
      </c>
      <c r="H49" s="306">
        <v>6650</v>
      </c>
      <c r="I49" s="306">
        <v>133000</v>
      </c>
      <c r="J49" s="310"/>
      <c r="K49" s="310"/>
      <c r="L49" s="306"/>
      <c r="M49" s="306"/>
      <c r="N49" s="308"/>
      <c r="O49" s="308" t="s">
        <v>184</v>
      </c>
      <c r="P49" s="308" t="s">
        <v>51</v>
      </c>
      <c r="Q49" s="308">
        <v>133000</v>
      </c>
      <c r="R49" s="308"/>
      <c r="S49" s="308"/>
      <c r="T49" s="308"/>
      <c r="U49" s="308"/>
      <c r="V49" s="308"/>
      <c r="W49" s="308"/>
      <c r="X49" s="308"/>
      <c r="Y49" s="308"/>
      <c r="Z49" s="306"/>
      <c r="AA49" s="304"/>
      <c r="AB49" s="304"/>
      <c r="AC49" s="304"/>
      <c r="AD49" s="306" t="s">
        <v>409</v>
      </c>
      <c r="AE49" s="33"/>
      <c r="AF49" s="313"/>
    </row>
    <row r="50" spans="1:32" ht="60.75" customHeight="1">
      <c r="A50" s="319"/>
      <c r="B50" s="320"/>
      <c r="C50" s="320"/>
      <c r="D50" s="320"/>
      <c r="E50" s="320"/>
      <c r="F50" s="320"/>
      <c r="G50" s="314">
        <f>SUM(G27:G49)</f>
        <v>5436850</v>
      </c>
      <c r="H50" s="314">
        <f t="shared" ref="H50:I50" si="2">SUM(H27:H49)</f>
        <v>286150</v>
      </c>
      <c r="I50" s="314">
        <f t="shared" si="2"/>
        <v>5723000</v>
      </c>
      <c r="J50" s="320"/>
      <c r="K50" s="320"/>
      <c r="L50" s="320"/>
      <c r="M50" s="320"/>
      <c r="N50" s="314"/>
      <c r="O50" s="314"/>
      <c r="P50" s="314"/>
      <c r="Q50" s="314">
        <f>SUM(Q27:Q49)</f>
        <v>4243000</v>
      </c>
      <c r="R50" s="314"/>
      <c r="S50" s="314"/>
      <c r="T50" s="314">
        <f>SUM(T27:T49)</f>
        <v>1480000</v>
      </c>
      <c r="U50" s="314"/>
      <c r="V50" s="314"/>
      <c r="W50" s="314"/>
      <c r="X50" s="314"/>
      <c r="Y50" s="314"/>
      <c r="Z50" s="320"/>
      <c r="AA50" s="320"/>
      <c r="AB50" s="320"/>
      <c r="AC50" s="320"/>
      <c r="AD50" s="320"/>
      <c r="AE50" s="320"/>
      <c r="AF50" s="320"/>
    </row>
    <row r="51" spans="1:32" ht="105">
      <c r="A51" s="321">
        <v>1</v>
      </c>
      <c r="B51" s="33" t="s">
        <v>192</v>
      </c>
      <c r="C51" s="33" t="s">
        <v>405</v>
      </c>
      <c r="D51" s="178" t="s">
        <v>479</v>
      </c>
      <c r="E51" s="33" t="s">
        <v>454</v>
      </c>
      <c r="F51" s="33" t="s">
        <v>408</v>
      </c>
      <c r="G51" s="322">
        <v>142500</v>
      </c>
      <c r="H51" s="322">
        <v>7500</v>
      </c>
      <c r="I51" s="321">
        <v>150000</v>
      </c>
      <c r="J51" s="304"/>
      <c r="K51" s="304"/>
      <c r="L51" s="304"/>
      <c r="M51" s="304"/>
      <c r="N51" s="304"/>
      <c r="O51" s="322" t="s">
        <v>189</v>
      </c>
      <c r="P51" s="322" t="s">
        <v>88</v>
      </c>
      <c r="Q51" s="322">
        <v>100000</v>
      </c>
      <c r="R51" s="322" t="s">
        <v>187</v>
      </c>
      <c r="S51" s="322" t="s">
        <v>51</v>
      </c>
      <c r="T51" s="322">
        <v>50000</v>
      </c>
      <c r="U51" s="304"/>
      <c r="V51" s="304"/>
      <c r="W51" s="304"/>
      <c r="X51" s="323"/>
      <c r="Y51" s="323"/>
      <c r="Z51" s="306"/>
      <c r="AA51" s="304"/>
      <c r="AB51" s="304"/>
      <c r="AC51" s="304"/>
      <c r="AD51" s="306" t="s">
        <v>409</v>
      </c>
      <c r="AE51" s="304"/>
      <c r="AF51" s="304"/>
    </row>
    <row r="52" spans="1:32" ht="105">
      <c r="A52" s="322">
        <v>2</v>
      </c>
      <c r="B52" s="33" t="s">
        <v>192</v>
      </c>
      <c r="C52" s="33" t="s">
        <v>405</v>
      </c>
      <c r="D52" s="178" t="s">
        <v>480</v>
      </c>
      <c r="E52" s="33" t="s">
        <v>454</v>
      </c>
      <c r="F52" s="33" t="s">
        <v>408</v>
      </c>
      <c r="G52" s="322">
        <v>380000</v>
      </c>
      <c r="H52" s="322">
        <v>20000</v>
      </c>
      <c r="I52" s="321">
        <v>400000</v>
      </c>
      <c r="J52" s="304"/>
      <c r="K52" s="304"/>
      <c r="L52" s="304"/>
      <c r="M52" s="304"/>
      <c r="N52" s="304"/>
      <c r="O52" s="322" t="s">
        <v>189</v>
      </c>
      <c r="P52" s="322" t="s">
        <v>88</v>
      </c>
      <c r="Q52" s="322">
        <v>200000</v>
      </c>
      <c r="R52" s="322" t="s">
        <v>187</v>
      </c>
      <c r="S52" s="322" t="s">
        <v>51</v>
      </c>
      <c r="T52" s="322">
        <v>200000</v>
      </c>
      <c r="U52" s="304"/>
      <c r="V52" s="304"/>
      <c r="W52" s="304"/>
      <c r="X52" s="323"/>
      <c r="Y52" s="323"/>
      <c r="Z52" s="306"/>
      <c r="AA52" s="304"/>
      <c r="AB52" s="304"/>
      <c r="AC52" s="304"/>
      <c r="AD52" s="306" t="s">
        <v>409</v>
      </c>
      <c r="AE52" s="304"/>
      <c r="AF52" s="304"/>
    </row>
    <row r="53" spans="1:32" ht="105">
      <c r="A53" s="321">
        <v>3</v>
      </c>
      <c r="B53" s="33" t="s">
        <v>192</v>
      </c>
      <c r="C53" s="33" t="s">
        <v>405</v>
      </c>
      <c r="D53" s="178" t="s">
        <v>481</v>
      </c>
      <c r="E53" s="33" t="s">
        <v>454</v>
      </c>
      <c r="F53" s="33" t="s">
        <v>408</v>
      </c>
      <c r="G53" s="322">
        <v>133000</v>
      </c>
      <c r="H53" s="322">
        <v>7000</v>
      </c>
      <c r="I53" s="321">
        <v>140000</v>
      </c>
      <c r="J53" s="304"/>
      <c r="K53" s="304"/>
      <c r="L53" s="304"/>
      <c r="M53" s="304"/>
      <c r="N53" s="304"/>
      <c r="O53" s="322" t="s">
        <v>189</v>
      </c>
      <c r="P53" s="322" t="s">
        <v>88</v>
      </c>
      <c r="Q53" s="322">
        <v>80000</v>
      </c>
      <c r="R53" s="322" t="s">
        <v>187</v>
      </c>
      <c r="S53" s="322" t="s">
        <v>51</v>
      </c>
      <c r="T53" s="322">
        <v>60000</v>
      </c>
      <c r="U53" s="304"/>
      <c r="V53" s="304"/>
      <c r="W53" s="304"/>
      <c r="X53" s="323"/>
      <c r="Y53" s="323"/>
      <c r="Z53" s="306"/>
      <c r="AA53" s="304"/>
      <c r="AB53" s="304"/>
      <c r="AC53" s="304"/>
      <c r="AD53" s="306" t="s">
        <v>409</v>
      </c>
      <c r="AE53" s="304"/>
      <c r="AF53" s="304"/>
    </row>
    <row r="54" spans="1:32" ht="105">
      <c r="A54" s="321">
        <v>4</v>
      </c>
      <c r="B54" s="33" t="s">
        <v>192</v>
      </c>
      <c r="C54" s="33" t="s">
        <v>405</v>
      </c>
      <c r="D54" s="178" t="s">
        <v>482</v>
      </c>
      <c r="E54" s="33" t="s">
        <v>454</v>
      </c>
      <c r="F54" s="33" t="s">
        <v>408</v>
      </c>
      <c r="G54" s="322">
        <v>266000</v>
      </c>
      <c r="H54" s="322">
        <v>14000</v>
      </c>
      <c r="I54" s="321">
        <v>280000</v>
      </c>
      <c r="J54" s="304"/>
      <c r="K54" s="304"/>
      <c r="L54" s="304"/>
      <c r="M54" s="304"/>
      <c r="N54" s="304"/>
      <c r="O54" s="322" t="s">
        <v>189</v>
      </c>
      <c r="P54" s="322" t="s">
        <v>88</v>
      </c>
      <c r="Q54" s="322">
        <v>150000</v>
      </c>
      <c r="R54" s="322" t="s">
        <v>187</v>
      </c>
      <c r="S54" s="322" t="s">
        <v>51</v>
      </c>
      <c r="T54" s="322">
        <v>130000</v>
      </c>
      <c r="U54" s="304"/>
      <c r="V54" s="304"/>
      <c r="W54" s="304"/>
      <c r="X54" s="323"/>
      <c r="Y54" s="323"/>
      <c r="Z54" s="306"/>
      <c r="AA54" s="304"/>
      <c r="AB54" s="304"/>
      <c r="AC54" s="304"/>
      <c r="AD54" s="306" t="s">
        <v>409</v>
      </c>
      <c r="AE54" s="304"/>
      <c r="AF54" s="304"/>
    </row>
    <row r="55" spans="1:32" ht="105">
      <c r="A55" s="321">
        <v>5</v>
      </c>
      <c r="B55" s="33" t="s">
        <v>192</v>
      </c>
      <c r="C55" s="33" t="s">
        <v>405</v>
      </c>
      <c r="D55" s="178" t="s">
        <v>483</v>
      </c>
      <c r="E55" s="33" t="s">
        <v>454</v>
      </c>
      <c r="F55" s="33" t="s">
        <v>408</v>
      </c>
      <c r="G55" s="322">
        <v>114000</v>
      </c>
      <c r="H55" s="322">
        <v>6000</v>
      </c>
      <c r="I55" s="321">
        <v>120000</v>
      </c>
      <c r="J55" s="304"/>
      <c r="K55" s="304"/>
      <c r="L55" s="304"/>
      <c r="M55" s="304"/>
      <c r="N55" s="304"/>
      <c r="O55" s="322" t="s">
        <v>189</v>
      </c>
      <c r="P55" s="322" t="s">
        <v>88</v>
      </c>
      <c r="Q55" s="322">
        <v>60000</v>
      </c>
      <c r="R55" s="322" t="s">
        <v>187</v>
      </c>
      <c r="S55" s="322" t="s">
        <v>51</v>
      </c>
      <c r="T55" s="322">
        <v>60000</v>
      </c>
      <c r="U55" s="304"/>
      <c r="V55" s="304"/>
      <c r="W55" s="304"/>
      <c r="X55" s="323"/>
      <c r="Y55" s="323"/>
      <c r="Z55" s="306"/>
      <c r="AA55" s="304"/>
      <c r="AB55" s="304"/>
      <c r="AC55" s="304"/>
      <c r="AD55" s="306" t="s">
        <v>409</v>
      </c>
      <c r="AE55" s="304"/>
      <c r="AF55" s="304"/>
    </row>
    <row r="56" spans="1:32" ht="105">
      <c r="A56" s="321">
        <v>6</v>
      </c>
      <c r="B56" s="33" t="s">
        <v>192</v>
      </c>
      <c r="C56" s="33" t="s">
        <v>405</v>
      </c>
      <c r="D56" s="178" t="s">
        <v>484</v>
      </c>
      <c r="E56" s="33" t="s">
        <v>454</v>
      </c>
      <c r="F56" s="33" t="s">
        <v>408</v>
      </c>
      <c r="G56" s="322">
        <v>209000</v>
      </c>
      <c r="H56" s="322">
        <v>11000</v>
      </c>
      <c r="I56" s="321">
        <v>220000</v>
      </c>
      <c r="J56" s="304"/>
      <c r="K56" s="304"/>
      <c r="L56" s="304"/>
      <c r="M56" s="304"/>
      <c r="N56" s="304"/>
      <c r="O56" s="322" t="s">
        <v>189</v>
      </c>
      <c r="P56" s="322" t="s">
        <v>88</v>
      </c>
      <c r="Q56" s="322">
        <v>120000</v>
      </c>
      <c r="R56" s="322" t="s">
        <v>187</v>
      </c>
      <c r="S56" s="322" t="s">
        <v>51</v>
      </c>
      <c r="T56" s="322">
        <v>100000</v>
      </c>
      <c r="U56" s="304"/>
      <c r="V56" s="304"/>
      <c r="W56" s="304"/>
      <c r="X56" s="323"/>
      <c r="Y56" s="323"/>
      <c r="Z56" s="306"/>
      <c r="AA56" s="304"/>
      <c r="AB56" s="304"/>
      <c r="AC56" s="304"/>
      <c r="AD56" s="306" t="s">
        <v>409</v>
      </c>
      <c r="AE56" s="304"/>
      <c r="AF56" s="304"/>
    </row>
    <row r="57" spans="1:32" ht="105">
      <c r="A57" s="321">
        <v>7</v>
      </c>
      <c r="B57" s="33" t="s">
        <v>192</v>
      </c>
      <c r="C57" s="33" t="s">
        <v>405</v>
      </c>
      <c r="D57" s="178" t="s">
        <v>485</v>
      </c>
      <c r="E57" s="33" t="s">
        <v>454</v>
      </c>
      <c r="F57" s="33" t="s">
        <v>408</v>
      </c>
      <c r="G57" s="322">
        <v>133000</v>
      </c>
      <c r="H57" s="322">
        <v>7000</v>
      </c>
      <c r="I57" s="321">
        <v>140000</v>
      </c>
      <c r="J57" s="304"/>
      <c r="K57" s="304"/>
      <c r="L57" s="304"/>
      <c r="M57" s="304"/>
      <c r="N57" s="304"/>
      <c r="O57" s="322" t="s">
        <v>189</v>
      </c>
      <c r="P57" s="322" t="s">
        <v>88</v>
      </c>
      <c r="Q57" s="322">
        <v>80000</v>
      </c>
      <c r="R57" s="322" t="s">
        <v>187</v>
      </c>
      <c r="S57" s="322" t="s">
        <v>51</v>
      </c>
      <c r="T57" s="322">
        <v>60000</v>
      </c>
      <c r="U57" s="304"/>
      <c r="V57" s="304"/>
      <c r="W57" s="304"/>
      <c r="X57" s="323"/>
      <c r="Y57" s="323"/>
      <c r="Z57" s="306"/>
      <c r="AA57" s="304"/>
      <c r="AB57" s="304"/>
      <c r="AC57" s="304"/>
      <c r="AD57" s="306" t="s">
        <v>409</v>
      </c>
      <c r="AE57" s="304"/>
      <c r="AF57" s="304"/>
    </row>
    <row r="58" spans="1:32" ht="105">
      <c r="A58" s="321">
        <v>8</v>
      </c>
      <c r="B58" s="33" t="s">
        <v>192</v>
      </c>
      <c r="C58" s="33" t="s">
        <v>405</v>
      </c>
      <c r="D58" s="178" t="s">
        <v>486</v>
      </c>
      <c r="E58" s="33" t="s">
        <v>454</v>
      </c>
      <c r="F58" s="33" t="s">
        <v>408</v>
      </c>
      <c r="G58" s="322">
        <v>285000</v>
      </c>
      <c r="H58" s="322">
        <v>15000</v>
      </c>
      <c r="I58" s="321">
        <v>300000</v>
      </c>
      <c r="J58" s="304"/>
      <c r="K58" s="304"/>
      <c r="L58" s="304"/>
      <c r="M58" s="304"/>
      <c r="N58" s="304"/>
      <c r="O58" s="322" t="s">
        <v>189</v>
      </c>
      <c r="P58" s="322" t="s">
        <v>88</v>
      </c>
      <c r="Q58" s="322">
        <v>150000</v>
      </c>
      <c r="R58" s="322" t="s">
        <v>187</v>
      </c>
      <c r="S58" s="322" t="s">
        <v>51</v>
      </c>
      <c r="T58" s="322">
        <v>150000</v>
      </c>
      <c r="U58" s="304"/>
      <c r="V58" s="304"/>
      <c r="W58" s="304"/>
      <c r="X58" s="323"/>
      <c r="Y58" s="323"/>
      <c r="Z58" s="306"/>
      <c r="AA58" s="304"/>
      <c r="AB58" s="304"/>
      <c r="AC58" s="304"/>
      <c r="AD58" s="306" t="s">
        <v>409</v>
      </c>
      <c r="AE58" s="304"/>
      <c r="AF58" s="304"/>
    </row>
    <row r="59" spans="1:32" ht="105">
      <c r="A59" s="321">
        <v>9</v>
      </c>
      <c r="B59" s="33" t="s">
        <v>192</v>
      </c>
      <c r="C59" s="33" t="s">
        <v>405</v>
      </c>
      <c r="D59" s="178" t="s">
        <v>487</v>
      </c>
      <c r="E59" s="33" t="s">
        <v>454</v>
      </c>
      <c r="F59" s="33" t="s">
        <v>408</v>
      </c>
      <c r="G59" s="322">
        <v>427500</v>
      </c>
      <c r="H59" s="322">
        <v>22500</v>
      </c>
      <c r="I59" s="321">
        <v>450000</v>
      </c>
      <c r="J59" s="304"/>
      <c r="K59" s="304"/>
      <c r="L59" s="304"/>
      <c r="M59" s="304"/>
      <c r="N59" s="304"/>
      <c r="O59" s="322" t="s">
        <v>189</v>
      </c>
      <c r="P59" s="322" t="s">
        <v>88</v>
      </c>
      <c r="Q59" s="322">
        <v>250000</v>
      </c>
      <c r="R59" s="322" t="s">
        <v>187</v>
      </c>
      <c r="S59" s="322" t="s">
        <v>51</v>
      </c>
      <c r="T59" s="322">
        <v>200000</v>
      </c>
      <c r="U59" s="304"/>
      <c r="V59" s="304"/>
      <c r="W59" s="304"/>
      <c r="X59" s="323"/>
      <c r="Y59" s="323"/>
      <c r="Z59" s="306"/>
      <c r="AA59" s="304"/>
      <c r="AB59" s="304"/>
      <c r="AC59" s="304"/>
      <c r="AD59" s="306" t="s">
        <v>409</v>
      </c>
      <c r="AE59" s="304"/>
      <c r="AF59" s="304"/>
    </row>
    <row r="60" spans="1:32" ht="105">
      <c r="A60" s="321">
        <v>10</v>
      </c>
      <c r="B60" s="33" t="s">
        <v>192</v>
      </c>
      <c r="C60" s="33" t="s">
        <v>405</v>
      </c>
      <c r="D60" s="178" t="s">
        <v>488</v>
      </c>
      <c r="E60" s="33" t="s">
        <v>454</v>
      </c>
      <c r="F60" s="33" t="s">
        <v>408</v>
      </c>
      <c r="G60" s="322">
        <v>722000</v>
      </c>
      <c r="H60" s="322">
        <v>38000</v>
      </c>
      <c r="I60" s="321">
        <v>760000</v>
      </c>
      <c r="J60" s="304"/>
      <c r="K60" s="304"/>
      <c r="L60" s="304"/>
      <c r="M60" s="304"/>
      <c r="N60" s="304"/>
      <c r="O60" s="322" t="s">
        <v>189</v>
      </c>
      <c r="P60" s="322" t="s">
        <v>88</v>
      </c>
      <c r="Q60" s="322">
        <v>400000</v>
      </c>
      <c r="R60" s="322" t="s">
        <v>187</v>
      </c>
      <c r="S60" s="322" t="s">
        <v>51</v>
      </c>
      <c r="T60" s="322">
        <v>360000</v>
      </c>
      <c r="U60" s="304"/>
      <c r="V60" s="304"/>
      <c r="W60" s="304"/>
      <c r="X60" s="323"/>
      <c r="Y60" s="323"/>
      <c r="Z60" s="306"/>
      <c r="AA60" s="304"/>
      <c r="AB60" s="304"/>
      <c r="AC60" s="304"/>
      <c r="AD60" s="306" t="s">
        <v>409</v>
      </c>
      <c r="AE60" s="304"/>
      <c r="AF60" s="304"/>
    </row>
    <row r="61" spans="1:32" ht="105">
      <c r="A61" s="321">
        <v>11</v>
      </c>
      <c r="B61" s="33" t="s">
        <v>192</v>
      </c>
      <c r="C61" s="33" t="s">
        <v>405</v>
      </c>
      <c r="D61" s="178" t="s">
        <v>489</v>
      </c>
      <c r="E61" s="33" t="s">
        <v>454</v>
      </c>
      <c r="F61" s="33" t="s">
        <v>408</v>
      </c>
      <c r="G61" s="322">
        <v>617500</v>
      </c>
      <c r="H61" s="322">
        <v>32500</v>
      </c>
      <c r="I61" s="321">
        <v>650000</v>
      </c>
      <c r="J61" s="304"/>
      <c r="K61" s="304"/>
      <c r="L61" s="304"/>
      <c r="M61" s="304"/>
      <c r="N61" s="304"/>
      <c r="O61" s="322" t="s">
        <v>189</v>
      </c>
      <c r="P61" s="322" t="s">
        <v>88</v>
      </c>
      <c r="Q61" s="322">
        <v>400000</v>
      </c>
      <c r="R61" s="322" t="s">
        <v>187</v>
      </c>
      <c r="S61" s="322" t="s">
        <v>51</v>
      </c>
      <c r="T61" s="322">
        <v>250000</v>
      </c>
      <c r="U61" s="304"/>
      <c r="V61" s="304"/>
      <c r="W61" s="304"/>
      <c r="X61" s="323"/>
      <c r="Y61" s="323"/>
      <c r="Z61" s="306"/>
      <c r="AA61" s="304"/>
      <c r="AB61" s="304"/>
      <c r="AC61" s="304"/>
      <c r="AD61" s="306" t="s">
        <v>409</v>
      </c>
      <c r="AE61" s="304"/>
      <c r="AF61" s="304"/>
    </row>
    <row r="62" spans="1:32" ht="90">
      <c r="A62" s="321">
        <v>12</v>
      </c>
      <c r="B62" s="33" t="s">
        <v>192</v>
      </c>
      <c r="C62" s="33" t="s">
        <v>405</v>
      </c>
      <c r="D62" s="178" t="s">
        <v>490</v>
      </c>
      <c r="E62" s="33" t="s">
        <v>412</v>
      </c>
      <c r="F62" s="33" t="s">
        <v>408</v>
      </c>
      <c r="G62" s="322">
        <v>760000</v>
      </c>
      <c r="H62" s="322">
        <v>40000</v>
      </c>
      <c r="I62" s="321">
        <v>800000</v>
      </c>
      <c r="J62" s="304"/>
      <c r="K62" s="304"/>
      <c r="L62" s="304"/>
      <c r="M62" s="304"/>
      <c r="N62" s="304"/>
      <c r="O62" s="322" t="s">
        <v>189</v>
      </c>
      <c r="P62" s="322" t="s">
        <v>88</v>
      </c>
      <c r="Q62" s="322">
        <v>400000</v>
      </c>
      <c r="R62" s="322" t="s">
        <v>187</v>
      </c>
      <c r="S62" s="322" t="s">
        <v>51</v>
      </c>
      <c r="T62" s="322">
        <v>400000</v>
      </c>
      <c r="U62" s="304"/>
      <c r="V62" s="304"/>
      <c r="W62" s="304"/>
      <c r="X62" s="323"/>
      <c r="Y62" s="323"/>
      <c r="Z62" s="306"/>
      <c r="AA62" s="304"/>
      <c r="AB62" s="304"/>
      <c r="AC62" s="304"/>
      <c r="AD62" s="306" t="s">
        <v>409</v>
      </c>
      <c r="AE62" s="304"/>
      <c r="AF62" s="304"/>
    </row>
    <row r="63" spans="1:32" ht="105">
      <c r="A63" s="321">
        <v>13</v>
      </c>
      <c r="B63" s="33" t="s">
        <v>192</v>
      </c>
      <c r="C63" s="33" t="s">
        <v>405</v>
      </c>
      <c r="D63" s="178" t="s">
        <v>491</v>
      </c>
      <c r="E63" s="33" t="s">
        <v>454</v>
      </c>
      <c r="F63" s="33" t="s">
        <v>408</v>
      </c>
      <c r="G63" s="322">
        <v>95000</v>
      </c>
      <c r="H63" s="322">
        <v>5000</v>
      </c>
      <c r="I63" s="321">
        <v>100000</v>
      </c>
      <c r="J63" s="304"/>
      <c r="K63" s="304"/>
      <c r="L63" s="304"/>
      <c r="M63" s="304"/>
      <c r="N63" s="304"/>
      <c r="O63" s="322" t="s">
        <v>189</v>
      </c>
      <c r="P63" s="322" t="s">
        <v>88</v>
      </c>
      <c r="Q63" s="322">
        <v>100000</v>
      </c>
      <c r="R63" s="322"/>
      <c r="S63" s="322"/>
      <c r="T63" s="322"/>
      <c r="U63" s="304"/>
      <c r="V63" s="304"/>
      <c r="W63" s="304"/>
      <c r="X63" s="323"/>
      <c r="Y63" s="323"/>
      <c r="Z63" s="306"/>
      <c r="AA63" s="304"/>
      <c r="AB63" s="304"/>
      <c r="AC63" s="304"/>
      <c r="AD63" s="306" t="s">
        <v>409</v>
      </c>
      <c r="AE63" s="304"/>
      <c r="AF63" s="304"/>
    </row>
    <row r="64" spans="1:32" ht="90">
      <c r="A64" s="321">
        <v>14</v>
      </c>
      <c r="B64" s="33" t="s">
        <v>192</v>
      </c>
      <c r="C64" s="33" t="s">
        <v>405</v>
      </c>
      <c r="D64" s="178" t="s">
        <v>492</v>
      </c>
      <c r="E64" s="33" t="s">
        <v>412</v>
      </c>
      <c r="F64" s="33" t="s">
        <v>408</v>
      </c>
      <c r="G64" s="322">
        <v>114000</v>
      </c>
      <c r="H64" s="322">
        <v>6000</v>
      </c>
      <c r="I64" s="321">
        <v>120000</v>
      </c>
      <c r="J64" s="304"/>
      <c r="K64" s="304"/>
      <c r="L64" s="304"/>
      <c r="M64" s="304"/>
      <c r="N64" s="304"/>
      <c r="O64" s="322" t="s">
        <v>189</v>
      </c>
      <c r="P64" s="322" t="s">
        <v>88</v>
      </c>
      <c r="Q64" s="322">
        <v>120000</v>
      </c>
      <c r="R64" s="304"/>
      <c r="S64" s="304"/>
      <c r="T64" s="304"/>
      <c r="U64" s="304"/>
      <c r="V64" s="304"/>
      <c r="W64" s="304"/>
      <c r="X64" s="323"/>
      <c r="Y64" s="323"/>
      <c r="Z64" s="306"/>
      <c r="AA64" s="304"/>
      <c r="AB64" s="304"/>
      <c r="AC64" s="304"/>
      <c r="AD64" s="306" t="s">
        <v>409</v>
      </c>
      <c r="AE64" s="304"/>
      <c r="AF64" s="304"/>
    </row>
    <row r="65" spans="1:32" ht="90">
      <c r="A65" s="321">
        <v>15</v>
      </c>
      <c r="B65" s="33" t="s">
        <v>192</v>
      </c>
      <c r="C65" s="33" t="s">
        <v>405</v>
      </c>
      <c r="D65" s="178" t="s">
        <v>493</v>
      </c>
      <c r="E65" s="33" t="s">
        <v>412</v>
      </c>
      <c r="F65" s="33" t="s">
        <v>408</v>
      </c>
      <c r="G65" s="322">
        <v>361000</v>
      </c>
      <c r="H65" s="322">
        <v>19000</v>
      </c>
      <c r="I65" s="321">
        <v>380000</v>
      </c>
      <c r="J65" s="304"/>
      <c r="K65" s="304"/>
      <c r="L65" s="304"/>
      <c r="M65" s="304"/>
      <c r="N65" s="304"/>
      <c r="O65" s="322" t="s">
        <v>189</v>
      </c>
      <c r="P65" s="322" t="s">
        <v>88</v>
      </c>
      <c r="Q65" s="322">
        <v>200000</v>
      </c>
      <c r="R65" s="322" t="s">
        <v>187</v>
      </c>
      <c r="S65" s="322" t="s">
        <v>51</v>
      </c>
      <c r="T65" s="322">
        <v>180000</v>
      </c>
      <c r="U65" s="304"/>
      <c r="V65" s="304"/>
      <c r="W65" s="304"/>
      <c r="X65" s="323"/>
      <c r="Y65" s="323"/>
      <c r="Z65" s="306"/>
      <c r="AA65" s="304"/>
      <c r="AB65" s="304"/>
      <c r="AC65" s="304"/>
      <c r="AD65" s="306" t="s">
        <v>409</v>
      </c>
      <c r="AE65" s="304"/>
      <c r="AF65" s="304"/>
    </row>
    <row r="66" spans="1:32" ht="90">
      <c r="A66" s="321">
        <v>16</v>
      </c>
      <c r="B66" s="33" t="s">
        <v>192</v>
      </c>
      <c r="C66" s="33" t="s">
        <v>405</v>
      </c>
      <c r="D66" s="178" t="s">
        <v>494</v>
      </c>
      <c r="E66" s="33" t="s">
        <v>412</v>
      </c>
      <c r="F66" s="33" t="s">
        <v>408</v>
      </c>
      <c r="G66" s="322">
        <v>1900000</v>
      </c>
      <c r="H66" s="322">
        <v>100000</v>
      </c>
      <c r="I66" s="321">
        <v>2000000</v>
      </c>
      <c r="J66" s="304"/>
      <c r="K66" s="304"/>
      <c r="L66" s="304"/>
      <c r="M66" s="304"/>
      <c r="N66" s="304"/>
      <c r="O66" s="322" t="s">
        <v>189</v>
      </c>
      <c r="P66" s="322" t="s">
        <v>88</v>
      </c>
      <c r="Q66" s="322">
        <v>1000000</v>
      </c>
      <c r="R66" s="322" t="s">
        <v>187</v>
      </c>
      <c r="S66" s="322" t="s">
        <v>51</v>
      </c>
      <c r="T66" s="322">
        <v>500000</v>
      </c>
      <c r="U66" s="322" t="s">
        <v>189</v>
      </c>
      <c r="V66" s="322" t="s">
        <v>88</v>
      </c>
      <c r="W66" s="322">
        <v>500000</v>
      </c>
      <c r="X66" s="324"/>
      <c r="Y66" s="324"/>
      <c r="Z66" s="306"/>
      <c r="AA66" s="304"/>
      <c r="AB66" s="304"/>
      <c r="AC66" s="304"/>
      <c r="AD66" s="306" t="s">
        <v>409</v>
      </c>
      <c r="AE66" s="304"/>
      <c r="AF66" s="304"/>
    </row>
    <row r="67" spans="1:32" ht="90">
      <c r="A67" s="321">
        <v>17</v>
      </c>
      <c r="B67" s="33" t="s">
        <v>192</v>
      </c>
      <c r="C67" s="33" t="s">
        <v>405</v>
      </c>
      <c r="D67" s="178" t="s">
        <v>495</v>
      </c>
      <c r="E67" s="33" t="s">
        <v>412</v>
      </c>
      <c r="F67" s="33" t="s">
        <v>408</v>
      </c>
      <c r="G67" s="322">
        <v>855000</v>
      </c>
      <c r="H67" s="322">
        <v>45000</v>
      </c>
      <c r="I67" s="321">
        <v>900000</v>
      </c>
      <c r="J67" s="304"/>
      <c r="K67" s="304"/>
      <c r="L67" s="304"/>
      <c r="M67" s="304"/>
      <c r="N67" s="304"/>
      <c r="O67" s="322" t="s">
        <v>189</v>
      </c>
      <c r="P67" s="322" t="s">
        <v>88</v>
      </c>
      <c r="Q67" s="322">
        <v>300000</v>
      </c>
      <c r="R67" s="322" t="s">
        <v>187</v>
      </c>
      <c r="S67" s="322" t="s">
        <v>51</v>
      </c>
      <c r="T67" s="322">
        <v>300000</v>
      </c>
      <c r="U67" s="322" t="s">
        <v>189</v>
      </c>
      <c r="V67" s="322" t="s">
        <v>88</v>
      </c>
      <c r="W67" s="322">
        <v>300000</v>
      </c>
      <c r="X67" s="324"/>
      <c r="Y67" s="324"/>
      <c r="Z67" s="306"/>
      <c r="AA67" s="304"/>
      <c r="AB67" s="304"/>
      <c r="AC67" s="304"/>
      <c r="AD67" s="306" t="s">
        <v>409</v>
      </c>
      <c r="AE67" s="304"/>
      <c r="AF67" s="304"/>
    </row>
    <row r="68" spans="1:32" ht="105">
      <c r="A68" s="321">
        <v>18</v>
      </c>
      <c r="B68" s="33" t="s">
        <v>192</v>
      </c>
      <c r="C68" s="33" t="s">
        <v>405</v>
      </c>
      <c r="D68" s="178" t="s">
        <v>496</v>
      </c>
      <c r="E68" s="33" t="s">
        <v>454</v>
      </c>
      <c r="F68" s="33" t="s">
        <v>408</v>
      </c>
      <c r="G68" s="322">
        <v>256500</v>
      </c>
      <c r="H68" s="322">
        <v>13500</v>
      </c>
      <c r="I68" s="321">
        <v>270000</v>
      </c>
      <c r="J68" s="304"/>
      <c r="K68" s="304"/>
      <c r="L68" s="304"/>
      <c r="M68" s="304"/>
      <c r="N68" s="304"/>
      <c r="O68" s="322" t="s">
        <v>189</v>
      </c>
      <c r="P68" s="322" t="s">
        <v>88</v>
      </c>
      <c r="Q68" s="322">
        <v>150000</v>
      </c>
      <c r="R68" s="322" t="s">
        <v>187</v>
      </c>
      <c r="S68" s="322" t="s">
        <v>51</v>
      </c>
      <c r="T68" s="322">
        <v>120000</v>
      </c>
      <c r="U68" s="304"/>
      <c r="V68" s="304"/>
      <c r="W68" s="304"/>
      <c r="X68" s="323"/>
      <c r="Y68" s="323"/>
      <c r="Z68" s="306"/>
      <c r="AA68" s="304"/>
      <c r="AB68" s="304"/>
      <c r="AC68" s="304"/>
      <c r="AD68" s="306" t="s">
        <v>409</v>
      </c>
      <c r="AE68" s="304"/>
      <c r="AF68" s="304"/>
    </row>
    <row r="69" spans="1:32" ht="90">
      <c r="A69" s="321">
        <v>19</v>
      </c>
      <c r="B69" s="33" t="s">
        <v>192</v>
      </c>
      <c r="C69" s="33" t="s">
        <v>405</v>
      </c>
      <c r="D69" s="178" t="s">
        <v>497</v>
      </c>
      <c r="E69" s="33" t="s">
        <v>412</v>
      </c>
      <c r="F69" s="33" t="s">
        <v>408</v>
      </c>
      <c r="G69" s="322">
        <v>665000</v>
      </c>
      <c r="H69" s="322">
        <v>35000</v>
      </c>
      <c r="I69" s="321">
        <v>700000</v>
      </c>
      <c r="J69" s="304"/>
      <c r="K69" s="304"/>
      <c r="L69" s="304"/>
      <c r="M69" s="304"/>
      <c r="N69" s="304"/>
      <c r="O69" s="322" t="s">
        <v>189</v>
      </c>
      <c r="P69" s="322" t="s">
        <v>88</v>
      </c>
      <c r="Q69" s="322">
        <v>250000</v>
      </c>
      <c r="R69" s="322" t="s">
        <v>187</v>
      </c>
      <c r="S69" s="322" t="s">
        <v>51</v>
      </c>
      <c r="T69" s="322">
        <v>250000</v>
      </c>
      <c r="U69" s="322" t="s">
        <v>189</v>
      </c>
      <c r="V69" s="322" t="s">
        <v>88</v>
      </c>
      <c r="W69" s="322">
        <v>200000</v>
      </c>
      <c r="X69" s="324"/>
      <c r="Y69" s="324"/>
      <c r="Z69" s="306"/>
      <c r="AA69" s="304"/>
      <c r="AB69" s="304"/>
      <c r="AC69" s="304"/>
      <c r="AD69" s="306" t="s">
        <v>409</v>
      </c>
      <c r="AE69" s="304"/>
      <c r="AF69" s="304"/>
    </row>
    <row r="70" spans="1:32" ht="105">
      <c r="A70" s="321">
        <v>20</v>
      </c>
      <c r="B70" s="33" t="s">
        <v>192</v>
      </c>
      <c r="C70" s="33" t="s">
        <v>405</v>
      </c>
      <c r="D70" s="178" t="s">
        <v>498</v>
      </c>
      <c r="E70" s="33" t="s">
        <v>454</v>
      </c>
      <c r="F70" s="33" t="s">
        <v>408</v>
      </c>
      <c r="G70" s="322">
        <v>123500</v>
      </c>
      <c r="H70" s="322">
        <v>6500</v>
      </c>
      <c r="I70" s="321">
        <v>130000</v>
      </c>
      <c r="J70" s="304"/>
      <c r="K70" s="304"/>
      <c r="L70" s="304"/>
      <c r="M70" s="304"/>
      <c r="N70" s="304"/>
      <c r="O70" s="304"/>
      <c r="P70" s="304"/>
      <c r="Q70" s="304"/>
      <c r="R70" s="322" t="s">
        <v>189</v>
      </c>
      <c r="S70" s="322" t="s">
        <v>88</v>
      </c>
      <c r="T70" s="322">
        <v>100000</v>
      </c>
      <c r="U70" s="322" t="s">
        <v>187</v>
      </c>
      <c r="V70" s="322" t="s">
        <v>51</v>
      </c>
      <c r="W70" s="322">
        <v>30000</v>
      </c>
      <c r="X70" s="324"/>
      <c r="Y70" s="324"/>
      <c r="Z70" s="306"/>
      <c r="AA70" s="304"/>
      <c r="AB70" s="304"/>
      <c r="AC70" s="304"/>
      <c r="AD70" s="306" t="s">
        <v>409</v>
      </c>
      <c r="AE70" s="304"/>
      <c r="AF70" s="304"/>
    </row>
    <row r="71" spans="1:32" ht="105">
      <c r="A71" s="321">
        <v>21</v>
      </c>
      <c r="B71" s="33" t="s">
        <v>192</v>
      </c>
      <c r="C71" s="33" t="s">
        <v>405</v>
      </c>
      <c r="D71" s="178" t="s">
        <v>499</v>
      </c>
      <c r="E71" s="33" t="s">
        <v>454</v>
      </c>
      <c r="F71" s="33" t="s">
        <v>408</v>
      </c>
      <c r="G71" s="322">
        <v>152000</v>
      </c>
      <c r="H71" s="322">
        <v>8000</v>
      </c>
      <c r="I71" s="321">
        <v>160000</v>
      </c>
      <c r="J71" s="304"/>
      <c r="K71" s="304"/>
      <c r="L71" s="304"/>
      <c r="M71" s="304"/>
      <c r="N71" s="304"/>
      <c r="O71" s="304"/>
      <c r="P71" s="304"/>
      <c r="Q71" s="304"/>
      <c r="R71" s="322" t="s">
        <v>189</v>
      </c>
      <c r="S71" s="322" t="s">
        <v>88</v>
      </c>
      <c r="T71" s="322">
        <v>100000</v>
      </c>
      <c r="U71" s="322" t="s">
        <v>187</v>
      </c>
      <c r="V71" s="322" t="s">
        <v>51</v>
      </c>
      <c r="W71" s="322">
        <v>60000</v>
      </c>
      <c r="X71" s="324"/>
      <c r="Y71" s="324"/>
      <c r="Z71" s="306"/>
      <c r="AA71" s="304"/>
      <c r="AB71" s="304"/>
      <c r="AC71" s="304"/>
      <c r="AD71" s="306" t="s">
        <v>409</v>
      </c>
      <c r="AE71" s="304"/>
      <c r="AF71" s="304"/>
    </row>
    <row r="72" spans="1:32" ht="105">
      <c r="A72" s="321">
        <v>22</v>
      </c>
      <c r="B72" s="33" t="s">
        <v>192</v>
      </c>
      <c r="C72" s="33" t="s">
        <v>405</v>
      </c>
      <c r="D72" s="178" t="s">
        <v>500</v>
      </c>
      <c r="E72" s="33" t="s">
        <v>454</v>
      </c>
      <c r="F72" s="33" t="s">
        <v>408</v>
      </c>
      <c r="G72" s="322">
        <v>95000</v>
      </c>
      <c r="H72" s="322">
        <v>5000</v>
      </c>
      <c r="I72" s="321">
        <v>100000</v>
      </c>
      <c r="J72" s="304"/>
      <c r="K72" s="304"/>
      <c r="L72" s="304"/>
      <c r="M72" s="304"/>
      <c r="N72" s="304"/>
      <c r="O72" s="304"/>
      <c r="P72" s="304"/>
      <c r="Q72" s="304"/>
      <c r="R72" s="322" t="s">
        <v>189</v>
      </c>
      <c r="S72" s="322" t="s">
        <v>88</v>
      </c>
      <c r="T72" s="322">
        <v>100000</v>
      </c>
      <c r="U72" s="304"/>
      <c r="V72" s="304"/>
      <c r="W72" s="322"/>
      <c r="X72" s="324"/>
      <c r="Y72" s="324"/>
      <c r="Z72" s="306"/>
      <c r="AA72" s="304"/>
      <c r="AB72" s="304"/>
      <c r="AC72" s="304"/>
      <c r="AD72" s="306" t="s">
        <v>409</v>
      </c>
      <c r="AE72" s="304"/>
      <c r="AF72" s="304"/>
    </row>
    <row r="73" spans="1:32" ht="105">
      <c r="A73" s="321">
        <v>23</v>
      </c>
      <c r="B73" s="33" t="s">
        <v>192</v>
      </c>
      <c r="C73" s="33" t="s">
        <v>405</v>
      </c>
      <c r="D73" s="178" t="s">
        <v>501</v>
      </c>
      <c r="E73" s="33" t="s">
        <v>454</v>
      </c>
      <c r="F73" s="33" t="s">
        <v>408</v>
      </c>
      <c r="G73" s="322">
        <v>123500</v>
      </c>
      <c r="H73" s="322">
        <v>6500</v>
      </c>
      <c r="I73" s="321">
        <v>130000</v>
      </c>
      <c r="J73" s="304"/>
      <c r="K73" s="304"/>
      <c r="L73" s="304"/>
      <c r="M73" s="304"/>
      <c r="N73" s="304"/>
      <c r="O73" s="304"/>
      <c r="P73" s="304"/>
      <c r="Q73" s="304"/>
      <c r="R73" s="322" t="s">
        <v>189</v>
      </c>
      <c r="S73" s="322" t="s">
        <v>88</v>
      </c>
      <c r="T73" s="322">
        <v>130000</v>
      </c>
      <c r="U73" s="304"/>
      <c r="V73" s="304"/>
      <c r="W73" s="304"/>
      <c r="X73" s="323"/>
      <c r="Y73" s="323"/>
      <c r="Z73" s="306"/>
      <c r="AA73" s="304"/>
      <c r="AB73" s="304"/>
      <c r="AC73" s="304"/>
      <c r="AD73" s="306" t="s">
        <v>409</v>
      </c>
      <c r="AE73" s="304"/>
      <c r="AF73" s="304"/>
    </row>
    <row r="74" spans="1:32" ht="105">
      <c r="A74" s="321">
        <v>24</v>
      </c>
      <c r="B74" s="33" t="s">
        <v>192</v>
      </c>
      <c r="C74" s="33" t="s">
        <v>405</v>
      </c>
      <c r="D74" s="178" t="s">
        <v>502</v>
      </c>
      <c r="E74" s="33" t="s">
        <v>454</v>
      </c>
      <c r="F74" s="33" t="s">
        <v>408</v>
      </c>
      <c r="G74" s="322">
        <v>285000</v>
      </c>
      <c r="H74" s="322">
        <v>15000</v>
      </c>
      <c r="I74" s="321">
        <v>300000</v>
      </c>
      <c r="J74" s="304"/>
      <c r="K74" s="304"/>
      <c r="L74" s="304"/>
      <c r="M74" s="304"/>
      <c r="N74" s="304"/>
      <c r="O74" s="304"/>
      <c r="P74" s="304"/>
      <c r="Q74" s="304"/>
      <c r="R74" s="322" t="s">
        <v>189</v>
      </c>
      <c r="S74" s="322" t="s">
        <v>88</v>
      </c>
      <c r="T74" s="322">
        <v>150000</v>
      </c>
      <c r="U74" s="322" t="s">
        <v>187</v>
      </c>
      <c r="V74" s="322" t="s">
        <v>51</v>
      </c>
      <c r="W74" s="322">
        <v>150000</v>
      </c>
      <c r="X74" s="324"/>
      <c r="Y74" s="324"/>
      <c r="Z74" s="306"/>
      <c r="AA74" s="304"/>
      <c r="AB74" s="304"/>
      <c r="AC74" s="304"/>
      <c r="AD74" s="306" t="s">
        <v>409</v>
      </c>
      <c r="AE74" s="304"/>
      <c r="AF74" s="304"/>
    </row>
    <row r="75" spans="1:32" ht="105">
      <c r="A75" s="321">
        <v>25</v>
      </c>
      <c r="B75" s="33" t="s">
        <v>192</v>
      </c>
      <c r="C75" s="33" t="s">
        <v>405</v>
      </c>
      <c r="D75" s="178" t="s">
        <v>503</v>
      </c>
      <c r="E75" s="33" t="s">
        <v>454</v>
      </c>
      <c r="F75" s="33" t="s">
        <v>408</v>
      </c>
      <c r="G75" s="322">
        <v>71250</v>
      </c>
      <c r="H75" s="322">
        <v>3750</v>
      </c>
      <c r="I75" s="321">
        <v>75000</v>
      </c>
      <c r="J75" s="304"/>
      <c r="K75" s="304"/>
      <c r="L75" s="304"/>
      <c r="M75" s="304"/>
      <c r="N75" s="304"/>
      <c r="O75" s="304"/>
      <c r="P75" s="304"/>
      <c r="Q75" s="304"/>
      <c r="R75" s="322" t="s">
        <v>189</v>
      </c>
      <c r="S75" s="322" t="s">
        <v>88</v>
      </c>
      <c r="T75" s="322">
        <v>75000</v>
      </c>
      <c r="U75" s="304"/>
      <c r="V75" s="304"/>
      <c r="W75" s="304"/>
      <c r="X75" s="323"/>
      <c r="Y75" s="323"/>
      <c r="Z75" s="306"/>
      <c r="AA75" s="304"/>
      <c r="AB75" s="304"/>
      <c r="AC75" s="304"/>
      <c r="AD75" s="306" t="s">
        <v>409</v>
      </c>
      <c r="AE75" s="304"/>
      <c r="AF75" s="304"/>
    </row>
    <row r="76" spans="1:32" ht="105">
      <c r="A76" s="321">
        <v>26</v>
      </c>
      <c r="B76" s="33" t="s">
        <v>192</v>
      </c>
      <c r="C76" s="33" t="s">
        <v>405</v>
      </c>
      <c r="D76" s="178" t="s">
        <v>504</v>
      </c>
      <c r="E76" s="33" t="s">
        <v>454</v>
      </c>
      <c r="F76" s="33" t="s">
        <v>408</v>
      </c>
      <c r="G76" s="322">
        <v>190000</v>
      </c>
      <c r="H76" s="322">
        <v>10000</v>
      </c>
      <c r="I76" s="321">
        <v>200000</v>
      </c>
      <c r="J76" s="304"/>
      <c r="K76" s="304"/>
      <c r="L76" s="304"/>
      <c r="M76" s="304"/>
      <c r="N76" s="304"/>
      <c r="O76" s="304"/>
      <c r="P76" s="304"/>
      <c r="Q76" s="304"/>
      <c r="R76" s="322" t="s">
        <v>189</v>
      </c>
      <c r="S76" s="322" t="s">
        <v>88</v>
      </c>
      <c r="T76" s="322">
        <v>100000</v>
      </c>
      <c r="U76" s="322" t="s">
        <v>187</v>
      </c>
      <c r="V76" s="322" t="s">
        <v>51</v>
      </c>
      <c r="W76" s="322">
        <v>100000</v>
      </c>
      <c r="X76" s="324"/>
      <c r="Y76" s="324"/>
      <c r="Z76" s="306"/>
      <c r="AA76" s="304"/>
      <c r="AB76" s="304"/>
      <c r="AC76" s="304"/>
      <c r="AD76" s="306" t="s">
        <v>409</v>
      </c>
      <c r="AE76" s="304"/>
      <c r="AF76" s="304"/>
    </row>
    <row r="77" spans="1:32">
      <c r="A77" s="325"/>
      <c r="B77" s="111"/>
      <c r="C77" s="111"/>
      <c r="D77" s="189"/>
      <c r="E77" s="111"/>
      <c r="F77" s="111"/>
      <c r="G77" s="325"/>
      <c r="H77" s="325"/>
      <c r="I77" s="325"/>
      <c r="J77" s="320"/>
      <c r="K77" s="320"/>
      <c r="L77" s="320"/>
      <c r="M77" s="320"/>
      <c r="N77" s="320"/>
      <c r="O77" s="320"/>
      <c r="P77" s="320"/>
      <c r="Q77" s="320"/>
      <c r="R77" s="325"/>
      <c r="S77" s="325"/>
      <c r="T77" s="325"/>
      <c r="U77" s="325"/>
      <c r="V77" s="325"/>
      <c r="W77" s="325"/>
      <c r="X77" s="326"/>
      <c r="Y77" s="326"/>
      <c r="Z77" s="316"/>
      <c r="AA77" s="304"/>
      <c r="AB77" s="304"/>
      <c r="AC77" s="304"/>
      <c r="AD77" s="316"/>
      <c r="AE77" s="320"/>
      <c r="AF77" s="320"/>
    </row>
    <row r="78" spans="1:32" ht="105">
      <c r="A78" s="322">
        <v>1</v>
      </c>
      <c r="B78" s="33" t="s">
        <v>192</v>
      </c>
      <c r="C78" s="33" t="s">
        <v>405</v>
      </c>
      <c r="D78" s="33" t="s">
        <v>505</v>
      </c>
      <c r="E78" s="33" t="s">
        <v>454</v>
      </c>
      <c r="F78" s="33" t="s">
        <v>408</v>
      </c>
      <c r="G78" s="322">
        <v>712500</v>
      </c>
      <c r="H78" s="322">
        <v>37500</v>
      </c>
      <c r="I78" s="322">
        <v>750000</v>
      </c>
      <c r="J78" s="304"/>
      <c r="K78" s="304"/>
      <c r="L78" s="304"/>
      <c r="M78" s="304"/>
      <c r="N78" s="304"/>
      <c r="O78" s="304"/>
      <c r="P78" s="304"/>
      <c r="Q78" s="304"/>
      <c r="R78" s="177" t="s">
        <v>182</v>
      </c>
      <c r="S78" s="177" t="s">
        <v>51</v>
      </c>
      <c r="T78" s="322">
        <v>750000</v>
      </c>
      <c r="U78" s="304"/>
      <c r="V78" s="304"/>
      <c r="W78" s="309"/>
      <c r="X78" s="324"/>
      <c r="Y78" s="324"/>
      <c r="Z78" s="306"/>
      <c r="AA78" s="304"/>
      <c r="AB78" s="304"/>
      <c r="AC78" s="304"/>
      <c r="AD78" s="306" t="s">
        <v>409</v>
      </c>
      <c r="AE78" s="304"/>
      <c r="AF78" s="304"/>
    </row>
    <row r="79" spans="1:32" ht="105">
      <c r="A79" s="322">
        <v>2</v>
      </c>
      <c r="B79" s="33" t="s">
        <v>192</v>
      </c>
      <c r="C79" s="33" t="s">
        <v>405</v>
      </c>
      <c r="D79" s="33" t="s">
        <v>506</v>
      </c>
      <c r="E79" s="33" t="s">
        <v>454</v>
      </c>
      <c r="F79" s="33" t="s">
        <v>408</v>
      </c>
      <c r="G79" s="322">
        <v>85500</v>
      </c>
      <c r="H79" s="322">
        <v>4500</v>
      </c>
      <c r="I79" s="322">
        <v>90000</v>
      </c>
      <c r="J79" s="304"/>
      <c r="K79" s="304"/>
      <c r="L79" s="304"/>
      <c r="M79" s="304"/>
      <c r="N79" s="304"/>
      <c r="O79" s="304"/>
      <c r="P79" s="304"/>
      <c r="Q79" s="304"/>
      <c r="R79" s="177" t="s">
        <v>182</v>
      </c>
      <c r="S79" s="177" t="s">
        <v>51</v>
      </c>
      <c r="T79" s="322">
        <v>90000</v>
      </c>
      <c r="U79" s="322"/>
      <c r="V79" s="322"/>
      <c r="W79" s="309"/>
      <c r="X79" s="324"/>
      <c r="Y79" s="324"/>
      <c r="Z79" s="306"/>
      <c r="AA79" s="304"/>
      <c r="AB79" s="304"/>
      <c r="AC79" s="304"/>
      <c r="AD79" s="306" t="s">
        <v>409</v>
      </c>
      <c r="AE79" s="304"/>
      <c r="AF79" s="304"/>
    </row>
    <row r="80" spans="1:32" ht="105">
      <c r="A80" s="322">
        <v>3</v>
      </c>
      <c r="B80" s="33" t="s">
        <v>192</v>
      </c>
      <c r="C80" s="33" t="s">
        <v>405</v>
      </c>
      <c r="D80" s="33" t="s">
        <v>507</v>
      </c>
      <c r="E80" s="33" t="s">
        <v>454</v>
      </c>
      <c r="F80" s="33" t="s">
        <v>408</v>
      </c>
      <c r="G80" s="322">
        <v>275500</v>
      </c>
      <c r="H80" s="322">
        <v>14500</v>
      </c>
      <c r="I80" s="322">
        <v>290000</v>
      </c>
      <c r="J80" s="304"/>
      <c r="K80" s="304"/>
      <c r="L80" s="304"/>
      <c r="M80" s="304"/>
      <c r="N80" s="304"/>
      <c r="O80" s="304"/>
      <c r="P80" s="304"/>
      <c r="Q80" s="304"/>
      <c r="R80" s="177" t="s">
        <v>182</v>
      </c>
      <c r="S80" s="177" t="s">
        <v>51</v>
      </c>
      <c r="T80" s="322">
        <v>290000</v>
      </c>
      <c r="U80" s="322"/>
      <c r="V80" s="322"/>
      <c r="W80" s="309"/>
      <c r="X80" s="324"/>
      <c r="Y80" s="324"/>
      <c r="Z80" s="306"/>
      <c r="AA80" s="304"/>
      <c r="AB80" s="304"/>
      <c r="AC80" s="304"/>
      <c r="AD80" s="306" t="s">
        <v>409</v>
      </c>
      <c r="AE80" s="304"/>
      <c r="AF80" s="304"/>
    </row>
    <row r="81" spans="1:32" ht="105">
      <c r="A81" s="322">
        <v>4</v>
      </c>
      <c r="B81" s="33" t="s">
        <v>192</v>
      </c>
      <c r="C81" s="33" t="s">
        <v>405</v>
      </c>
      <c r="D81" s="33" t="s">
        <v>508</v>
      </c>
      <c r="E81" s="33" t="s">
        <v>454</v>
      </c>
      <c r="F81" s="33" t="s">
        <v>408</v>
      </c>
      <c r="G81" s="322">
        <v>475000</v>
      </c>
      <c r="H81" s="322">
        <v>25000</v>
      </c>
      <c r="I81" s="322">
        <v>500000</v>
      </c>
      <c r="J81" s="304"/>
      <c r="K81" s="304"/>
      <c r="L81" s="304"/>
      <c r="M81" s="304"/>
      <c r="N81" s="304"/>
      <c r="O81" s="304"/>
      <c r="P81" s="304"/>
      <c r="Q81" s="304"/>
      <c r="R81" s="304"/>
      <c r="S81" s="304"/>
      <c r="T81" s="322"/>
      <c r="U81" s="322" t="s">
        <v>97</v>
      </c>
      <c r="V81" s="322" t="s">
        <v>88</v>
      </c>
      <c r="W81" s="309">
        <v>500000</v>
      </c>
      <c r="X81" s="324"/>
      <c r="Y81" s="324"/>
      <c r="Z81" s="306"/>
      <c r="AA81" s="304"/>
      <c r="AB81" s="304"/>
      <c r="AC81" s="304"/>
      <c r="AD81" s="306" t="s">
        <v>409</v>
      </c>
      <c r="AE81" s="304"/>
      <c r="AF81" s="304"/>
    </row>
    <row r="82" spans="1:32" ht="105">
      <c r="A82" s="322">
        <v>5</v>
      </c>
      <c r="B82" s="33" t="s">
        <v>192</v>
      </c>
      <c r="C82" s="33" t="s">
        <v>405</v>
      </c>
      <c r="D82" s="327" t="s">
        <v>509</v>
      </c>
      <c r="E82" s="33" t="s">
        <v>454</v>
      </c>
      <c r="F82" s="33" t="s">
        <v>408</v>
      </c>
      <c r="G82" s="322">
        <v>2185000</v>
      </c>
      <c r="H82" s="322">
        <v>115000</v>
      </c>
      <c r="I82" s="322">
        <v>2300000</v>
      </c>
      <c r="J82" s="304"/>
      <c r="K82" s="304"/>
      <c r="L82" s="304"/>
      <c r="M82" s="304"/>
      <c r="N82" s="304"/>
      <c r="O82" s="304"/>
      <c r="P82" s="304"/>
      <c r="Q82" s="304"/>
      <c r="R82" s="304"/>
      <c r="S82" s="304"/>
      <c r="T82" s="322"/>
      <c r="U82" s="322" t="s">
        <v>97</v>
      </c>
      <c r="V82" s="322" t="s">
        <v>88</v>
      </c>
      <c r="W82" s="309">
        <v>2300000</v>
      </c>
      <c r="X82" s="324"/>
      <c r="Y82" s="324"/>
      <c r="Z82" s="306"/>
      <c r="AA82" s="304"/>
      <c r="AB82" s="304"/>
      <c r="AC82" s="304"/>
      <c r="AD82" s="306" t="s">
        <v>409</v>
      </c>
      <c r="AE82" s="304"/>
      <c r="AF82" s="304"/>
    </row>
    <row r="83" spans="1:32" ht="105">
      <c r="A83" s="322">
        <v>6</v>
      </c>
      <c r="B83" s="33" t="s">
        <v>192</v>
      </c>
      <c r="C83" s="33" t="s">
        <v>405</v>
      </c>
      <c r="D83" s="327" t="s">
        <v>510</v>
      </c>
      <c r="E83" s="33" t="s">
        <v>454</v>
      </c>
      <c r="F83" s="33" t="s">
        <v>408</v>
      </c>
      <c r="G83" s="322">
        <v>380000</v>
      </c>
      <c r="H83" s="322">
        <v>20000</v>
      </c>
      <c r="I83" s="322">
        <v>400000</v>
      </c>
      <c r="J83" s="304"/>
      <c r="K83" s="304"/>
      <c r="L83" s="304"/>
      <c r="M83" s="304"/>
      <c r="N83" s="304"/>
      <c r="O83" s="304"/>
      <c r="P83" s="304"/>
      <c r="Q83" s="304"/>
      <c r="R83" s="304"/>
      <c r="S83" s="304"/>
      <c r="T83" s="322"/>
      <c r="U83" s="322" t="s">
        <v>97</v>
      </c>
      <c r="V83" s="322" t="s">
        <v>88</v>
      </c>
      <c r="W83" s="309">
        <v>400000</v>
      </c>
      <c r="X83" s="324"/>
      <c r="Y83" s="324"/>
      <c r="Z83" s="306"/>
      <c r="AA83" s="304"/>
      <c r="AB83" s="304"/>
      <c r="AC83" s="304"/>
      <c r="AD83" s="306" t="s">
        <v>409</v>
      </c>
      <c r="AE83" s="304"/>
      <c r="AF83" s="304"/>
    </row>
    <row r="84" spans="1:32" ht="105">
      <c r="A84" s="322">
        <v>7</v>
      </c>
      <c r="B84" s="33" t="s">
        <v>192</v>
      </c>
      <c r="C84" s="33" t="s">
        <v>405</v>
      </c>
      <c r="D84" s="327" t="s">
        <v>511</v>
      </c>
      <c r="E84" s="33" t="s">
        <v>454</v>
      </c>
      <c r="F84" s="33" t="s">
        <v>408</v>
      </c>
      <c r="G84" s="322">
        <v>1425000</v>
      </c>
      <c r="H84" s="322">
        <v>75000</v>
      </c>
      <c r="I84" s="322">
        <v>1500000</v>
      </c>
      <c r="J84" s="304"/>
      <c r="K84" s="304"/>
      <c r="L84" s="304"/>
      <c r="M84" s="304"/>
      <c r="N84" s="304"/>
      <c r="O84" s="304"/>
      <c r="P84" s="304"/>
      <c r="Q84" s="304"/>
      <c r="R84" s="177" t="s">
        <v>182</v>
      </c>
      <c r="S84" s="177" t="s">
        <v>51</v>
      </c>
      <c r="T84" s="322">
        <v>1500000</v>
      </c>
      <c r="U84" s="322"/>
      <c r="V84" s="322"/>
      <c r="W84" s="309"/>
      <c r="X84" s="324"/>
      <c r="Y84" s="324"/>
      <c r="Z84" s="306"/>
      <c r="AA84" s="304"/>
      <c r="AB84" s="304"/>
      <c r="AC84" s="304"/>
      <c r="AD84" s="306" t="s">
        <v>409</v>
      </c>
      <c r="AE84" s="304"/>
      <c r="AF84" s="304"/>
    </row>
    <row r="85" spans="1:32" ht="105">
      <c r="A85" s="322">
        <v>8</v>
      </c>
      <c r="B85" s="33" t="s">
        <v>192</v>
      </c>
      <c r="C85" s="33" t="s">
        <v>405</v>
      </c>
      <c r="D85" s="327" t="s">
        <v>512</v>
      </c>
      <c r="E85" s="33" t="s">
        <v>454</v>
      </c>
      <c r="F85" s="33" t="s">
        <v>408</v>
      </c>
      <c r="G85" s="322">
        <v>1425000</v>
      </c>
      <c r="H85" s="322">
        <v>75000</v>
      </c>
      <c r="I85" s="322">
        <v>1500000</v>
      </c>
      <c r="J85" s="304"/>
      <c r="K85" s="304"/>
      <c r="L85" s="304"/>
      <c r="M85" s="304"/>
      <c r="N85" s="304"/>
      <c r="O85" s="304"/>
      <c r="P85" s="304"/>
      <c r="Q85" s="304"/>
      <c r="R85" s="304"/>
      <c r="S85" s="304"/>
      <c r="T85" s="322"/>
      <c r="U85" s="322" t="s">
        <v>97</v>
      </c>
      <c r="V85" s="322" t="s">
        <v>88</v>
      </c>
      <c r="W85" s="309">
        <v>1500000</v>
      </c>
      <c r="X85" s="324"/>
      <c r="Y85" s="324"/>
      <c r="Z85" s="306"/>
      <c r="AA85" s="304"/>
      <c r="AB85" s="304"/>
      <c r="AC85" s="304"/>
      <c r="AD85" s="306" t="s">
        <v>409</v>
      </c>
      <c r="AE85" s="304"/>
      <c r="AF85" s="304"/>
    </row>
    <row r="86" spans="1:32" ht="105">
      <c r="A86" s="322">
        <v>9</v>
      </c>
      <c r="B86" s="33" t="s">
        <v>192</v>
      </c>
      <c r="C86" s="33" t="s">
        <v>405</v>
      </c>
      <c r="D86" s="327" t="s">
        <v>513</v>
      </c>
      <c r="E86" s="33" t="s">
        <v>454</v>
      </c>
      <c r="F86" s="33" t="s">
        <v>408</v>
      </c>
      <c r="G86" s="322">
        <v>332500</v>
      </c>
      <c r="H86" s="322">
        <v>17500</v>
      </c>
      <c r="I86" s="322">
        <v>350000</v>
      </c>
      <c r="J86" s="304"/>
      <c r="K86" s="304"/>
      <c r="L86" s="304"/>
      <c r="M86" s="304"/>
      <c r="N86" s="304"/>
      <c r="O86" s="304"/>
      <c r="P86" s="304"/>
      <c r="Q86" s="304"/>
      <c r="R86" s="177" t="s">
        <v>182</v>
      </c>
      <c r="S86" s="177" t="s">
        <v>51</v>
      </c>
      <c r="T86" s="322">
        <v>350000</v>
      </c>
      <c r="U86" s="322"/>
      <c r="V86" s="322"/>
      <c r="W86" s="309"/>
      <c r="X86" s="324"/>
      <c r="Y86" s="324"/>
      <c r="Z86" s="306"/>
      <c r="AA86" s="304"/>
      <c r="AB86" s="304"/>
      <c r="AC86" s="304"/>
      <c r="AD86" s="306" t="s">
        <v>409</v>
      </c>
      <c r="AE86" s="304"/>
      <c r="AF86" s="304"/>
    </row>
    <row r="87" spans="1:32" ht="105">
      <c r="A87" s="322">
        <v>10</v>
      </c>
      <c r="B87" s="33" t="s">
        <v>192</v>
      </c>
      <c r="C87" s="33" t="s">
        <v>405</v>
      </c>
      <c r="D87" s="327" t="s">
        <v>514</v>
      </c>
      <c r="E87" s="33" t="s">
        <v>454</v>
      </c>
      <c r="F87" s="33" t="s">
        <v>408</v>
      </c>
      <c r="G87" s="322">
        <v>190000</v>
      </c>
      <c r="H87" s="322">
        <v>10000</v>
      </c>
      <c r="I87" s="322">
        <v>200000</v>
      </c>
      <c r="J87" s="304"/>
      <c r="K87" s="304"/>
      <c r="L87" s="304"/>
      <c r="M87" s="304"/>
      <c r="N87" s="304"/>
      <c r="O87" s="304"/>
      <c r="P87" s="304"/>
      <c r="Q87" s="304"/>
      <c r="R87" s="304"/>
      <c r="S87" s="304"/>
      <c r="T87" s="322"/>
      <c r="U87" s="322" t="s">
        <v>97</v>
      </c>
      <c r="V87" s="322" t="s">
        <v>88</v>
      </c>
      <c r="W87" s="309">
        <v>200000</v>
      </c>
      <c r="X87" s="324"/>
      <c r="Y87" s="324"/>
      <c r="Z87" s="306"/>
      <c r="AA87" s="304"/>
      <c r="AB87" s="304"/>
      <c r="AC87" s="304"/>
      <c r="AD87" s="306" t="s">
        <v>409</v>
      </c>
      <c r="AE87" s="304"/>
      <c r="AF87" s="304"/>
    </row>
    <row r="88" spans="1:32" ht="105">
      <c r="A88" s="322">
        <v>11</v>
      </c>
      <c r="B88" s="33" t="s">
        <v>192</v>
      </c>
      <c r="C88" s="33" t="s">
        <v>405</v>
      </c>
      <c r="D88" s="327" t="s">
        <v>515</v>
      </c>
      <c r="E88" s="33" t="s">
        <v>454</v>
      </c>
      <c r="F88" s="33" t="s">
        <v>408</v>
      </c>
      <c r="G88" s="322">
        <v>76000</v>
      </c>
      <c r="H88" s="322">
        <v>4000</v>
      </c>
      <c r="I88" s="322">
        <v>80000</v>
      </c>
      <c r="J88" s="304"/>
      <c r="K88" s="304"/>
      <c r="L88" s="304"/>
      <c r="M88" s="304"/>
      <c r="N88" s="304"/>
      <c r="O88" s="304"/>
      <c r="P88" s="304"/>
      <c r="Q88" s="304"/>
      <c r="R88" s="304"/>
      <c r="S88" s="304"/>
      <c r="T88" s="322"/>
      <c r="U88" s="322" t="s">
        <v>97</v>
      </c>
      <c r="V88" s="322" t="s">
        <v>88</v>
      </c>
      <c r="W88" s="309">
        <v>80000</v>
      </c>
      <c r="X88" s="324"/>
      <c r="Y88" s="324"/>
      <c r="Z88" s="306"/>
      <c r="AA88" s="304"/>
      <c r="AB88" s="304"/>
      <c r="AC88" s="304"/>
      <c r="AD88" s="306" t="s">
        <v>409</v>
      </c>
      <c r="AE88" s="304"/>
      <c r="AF88" s="304"/>
    </row>
    <row r="89" spans="1:32" ht="105">
      <c r="A89" s="322">
        <v>12</v>
      </c>
      <c r="B89" s="33" t="s">
        <v>192</v>
      </c>
      <c r="C89" s="33" t="s">
        <v>405</v>
      </c>
      <c r="D89" s="327" t="s">
        <v>516</v>
      </c>
      <c r="E89" s="33" t="s">
        <v>454</v>
      </c>
      <c r="F89" s="33" t="s">
        <v>408</v>
      </c>
      <c r="G89" s="322">
        <v>76000</v>
      </c>
      <c r="H89" s="322">
        <v>4000</v>
      </c>
      <c r="I89" s="322">
        <v>80000</v>
      </c>
      <c r="J89" s="304"/>
      <c r="K89" s="304"/>
      <c r="L89" s="304"/>
      <c r="M89" s="304"/>
      <c r="N89" s="304"/>
      <c r="O89" s="304"/>
      <c r="P89" s="304"/>
      <c r="Q89" s="304"/>
      <c r="R89" s="304"/>
      <c r="S89" s="304"/>
      <c r="T89" s="322"/>
      <c r="U89" s="322" t="s">
        <v>97</v>
      </c>
      <c r="V89" s="322" t="s">
        <v>88</v>
      </c>
      <c r="W89" s="309">
        <v>80000</v>
      </c>
      <c r="X89" s="324"/>
      <c r="Y89" s="324"/>
      <c r="Z89" s="306"/>
      <c r="AA89" s="304"/>
      <c r="AB89" s="304"/>
      <c r="AC89" s="304"/>
      <c r="AD89" s="306" t="s">
        <v>409</v>
      </c>
      <c r="AE89" s="304"/>
      <c r="AF89" s="304"/>
    </row>
    <row r="90" spans="1:32" ht="105">
      <c r="A90" s="322">
        <v>13</v>
      </c>
      <c r="B90" s="33" t="s">
        <v>192</v>
      </c>
      <c r="C90" s="33" t="s">
        <v>405</v>
      </c>
      <c r="D90" s="327" t="s">
        <v>517</v>
      </c>
      <c r="E90" s="33" t="s">
        <v>454</v>
      </c>
      <c r="F90" s="33" t="s">
        <v>408</v>
      </c>
      <c r="G90" s="322">
        <v>190000</v>
      </c>
      <c r="H90" s="322">
        <v>10000</v>
      </c>
      <c r="I90" s="322">
        <v>200000</v>
      </c>
      <c r="J90" s="304"/>
      <c r="K90" s="304"/>
      <c r="L90" s="304"/>
      <c r="M90" s="304"/>
      <c r="N90" s="304"/>
      <c r="O90" s="304"/>
      <c r="P90" s="304"/>
      <c r="Q90" s="304"/>
      <c r="R90" s="304"/>
      <c r="S90" s="304"/>
      <c r="T90" s="322"/>
      <c r="U90" s="322" t="s">
        <v>97</v>
      </c>
      <c r="V90" s="322" t="s">
        <v>88</v>
      </c>
      <c r="W90" s="309">
        <v>200000</v>
      </c>
      <c r="X90" s="324"/>
      <c r="Y90" s="324"/>
      <c r="Z90" s="306"/>
      <c r="AA90" s="304"/>
      <c r="AB90" s="304"/>
      <c r="AC90" s="304"/>
      <c r="AD90" s="306" t="s">
        <v>409</v>
      </c>
      <c r="AE90" s="304"/>
      <c r="AF90" s="304"/>
    </row>
    <row r="91" spans="1:32" ht="105">
      <c r="A91" s="322">
        <v>14</v>
      </c>
      <c r="B91" s="33" t="s">
        <v>192</v>
      </c>
      <c r="C91" s="33" t="s">
        <v>405</v>
      </c>
      <c r="D91" s="327" t="s">
        <v>518</v>
      </c>
      <c r="E91" s="33" t="s">
        <v>454</v>
      </c>
      <c r="F91" s="33" t="s">
        <v>408</v>
      </c>
      <c r="G91" s="322">
        <v>95000</v>
      </c>
      <c r="H91" s="322">
        <v>5000</v>
      </c>
      <c r="I91" s="322">
        <v>100000</v>
      </c>
      <c r="J91" s="304"/>
      <c r="K91" s="304"/>
      <c r="L91" s="304"/>
      <c r="M91" s="304"/>
      <c r="N91" s="304"/>
      <c r="O91" s="304"/>
      <c r="P91" s="304"/>
      <c r="Q91" s="304"/>
      <c r="R91" s="304"/>
      <c r="S91" s="304"/>
      <c r="T91" s="322"/>
      <c r="U91" s="322" t="s">
        <v>97</v>
      </c>
      <c r="V91" s="322" t="s">
        <v>88</v>
      </c>
      <c r="W91" s="309">
        <v>100000</v>
      </c>
      <c r="X91" s="324"/>
      <c r="Y91" s="324"/>
      <c r="Z91" s="306"/>
      <c r="AA91" s="304"/>
      <c r="AB91" s="304"/>
      <c r="AC91" s="304"/>
      <c r="AD91" s="306" t="s">
        <v>409</v>
      </c>
      <c r="AE91" s="304"/>
      <c r="AF91" s="304"/>
    </row>
    <row r="92" spans="1:32" ht="105">
      <c r="A92" s="322">
        <v>15</v>
      </c>
      <c r="B92" s="33" t="s">
        <v>192</v>
      </c>
      <c r="C92" s="33" t="s">
        <v>405</v>
      </c>
      <c r="D92" s="327" t="s">
        <v>519</v>
      </c>
      <c r="E92" s="33" t="s">
        <v>454</v>
      </c>
      <c r="F92" s="33" t="s">
        <v>408</v>
      </c>
      <c r="G92" s="322">
        <v>1425000</v>
      </c>
      <c r="H92" s="322">
        <v>75000</v>
      </c>
      <c r="I92" s="322">
        <v>1500000</v>
      </c>
      <c r="J92" s="304"/>
      <c r="K92" s="304"/>
      <c r="L92" s="304"/>
      <c r="M92" s="304"/>
      <c r="N92" s="304"/>
      <c r="O92" s="304"/>
      <c r="P92" s="304"/>
      <c r="Q92" s="304"/>
      <c r="R92" s="304"/>
      <c r="S92" s="304"/>
      <c r="T92" s="322"/>
      <c r="U92" s="322" t="s">
        <v>97</v>
      </c>
      <c r="V92" s="322" t="s">
        <v>88</v>
      </c>
      <c r="W92" s="309">
        <v>1500000</v>
      </c>
      <c r="X92" s="324"/>
      <c r="Y92" s="324"/>
      <c r="Z92" s="306"/>
      <c r="AA92" s="304"/>
      <c r="AB92" s="304"/>
      <c r="AC92" s="304"/>
      <c r="AD92" s="306" t="s">
        <v>409</v>
      </c>
      <c r="AE92" s="304"/>
      <c r="AF92" s="304"/>
    </row>
    <row r="93" spans="1:32" ht="105">
      <c r="A93" s="322">
        <v>16</v>
      </c>
      <c r="B93" s="33" t="s">
        <v>192</v>
      </c>
      <c r="C93" s="33" t="s">
        <v>405</v>
      </c>
      <c r="D93" s="327" t="s">
        <v>520</v>
      </c>
      <c r="E93" s="33" t="s">
        <v>454</v>
      </c>
      <c r="F93" s="33" t="s">
        <v>408</v>
      </c>
      <c r="G93" s="322">
        <v>494000</v>
      </c>
      <c r="H93" s="322">
        <v>26000</v>
      </c>
      <c r="I93" s="322">
        <v>520000</v>
      </c>
      <c r="J93" s="304"/>
      <c r="K93" s="304"/>
      <c r="L93" s="304"/>
      <c r="M93" s="304"/>
      <c r="N93" s="304"/>
      <c r="O93" s="304"/>
      <c r="P93" s="304"/>
      <c r="Q93" s="304"/>
      <c r="R93" s="177" t="s">
        <v>182</v>
      </c>
      <c r="S93" s="177" t="s">
        <v>51</v>
      </c>
      <c r="T93" s="322">
        <v>520000</v>
      </c>
      <c r="U93" s="304"/>
      <c r="V93" s="304"/>
      <c r="W93" s="309"/>
      <c r="X93" s="324"/>
      <c r="Y93" s="324"/>
      <c r="Z93" s="306"/>
      <c r="AA93" s="304"/>
      <c r="AB93" s="304"/>
      <c r="AC93" s="304"/>
      <c r="AD93" s="306" t="s">
        <v>409</v>
      </c>
      <c r="AE93" s="304"/>
      <c r="AF93" s="304"/>
    </row>
    <row r="94" spans="1:32" ht="105">
      <c r="A94" s="322">
        <v>17</v>
      </c>
      <c r="B94" s="33" t="s">
        <v>192</v>
      </c>
      <c r="C94" s="33" t="s">
        <v>405</v>
      </c>
      <c r="D94" s="327" t="s">
        <v>521</v>
      </c>
      <c r="E94" s="33" t="s">
        <v>454</v>
      </c>
      <c r="F94" s="33" t="s">
        <v>408</v>
      </c>
      <c r="G94" s="322">
        <v>66500</v>
      </c>
      <c r="H94" s="322">
        <v>3500</v>
      </c>
      <c r="I94" s="322">
        <v>70000</v>
      </c>
      <c r="J94" s="304"/>
      <c r="K94" s="304"/>
      <c r="L94" s="304"/>
      <c r="M94" s="304"/>
      <c r="N94" s="304"/>
      <c r="O94" s="304"/>
      <c r="P94" s="304"/>
      <c r="Q94" s="304"/>
      <c r="R94" s="304"/>
      <c r="S94" s="304"/>
      <c r="T94" s="322"/>
      <c r="U94" s="322" t="s">
        <v>97</v>
      </c>
      <c r="V94" s="322" t="s">
        <v>88</v>
      </c>
      <c r="W94" s="309">
        <v>70000</v>
      </c>
      <c r="X94" s="324"/>
      <c r="Y94" s="324"/>
      <c r="Z94" s="306"/>
      <c r="AA94" s="304"/>
      <c r="AB94" s="304"/>
      <c r="AC94" s="304"/>
      <c r="AD94" s="306" t="s">
        <v>409</v>
      </c>
      <c r="AE94" s="304"/>
      <c r="AF94" s="304"/>
    </row>
    <row r="95" spans="1:32" ht="105">
      <c r="A95" s="322">
        <v>18</v>
      </c>
      <c r="B95" s="33" t="s">
        <v>192</v>
      </c>
      <c r="C95" s="33" t="s">
        <v>405</v>
      </c>
      <c r="D95" s="327" t="s">
        <v>522</v>
      </c>
      <c r="E95" s="33" t="s">
        <v>454</v>
      </c>
      <c r="F95" s="33" t="s">
        <v>408</v>
      </c>
      <c r="G95" s="322">
        <v>380000</v>
      </c>
      <c r="H95" s="322">
        <v>20000</v>
      </c>
      <c r="I95" s="322">
        <v>400000</v>
      </c>
      <c r="J95" s="304"/>
      <c r="K95" s="304"/>
      <c r="L95" s="304"/>
      <c r="M95" s="304"/>
      <c r="N95" s="304"/>
      <c r="O95" s="304"/>
      <c r="P95" s="304"/>
      <c r="Q95" s="304"/>
      <c r="R95" s="177" t="s">
        <v>182</v>
      </c>
      <c r="S95" s="177" t="s">
        <v>51</v>
      </c>
      <c r="T95" s="322">
        <v>400000</v>
      </c>
      <c r="U95" s="304"/>
      <c r="V95" s="304"/>
      <c r="W95" s="309"/>
      <c r="X95" s="324"/>
      <c r="Y95" s="324"/>
      <c r="Z95" s="306"/>
      <c r="AA95" s="304"/>
      <c r="AB95" s="304"/>
      <c r="AC95" s="304"/>
      <c r="AD95" s="306" t="s">
        <v>409</v>
      </c>
      <c r="AE95" s="304"/>
      <c r="AF95" s="304"/>
    </row>
    <row r="96" spans="1:32" ht="105">
      <c r="A96" s="322">
        <v>19</v>
      </c>
      <c r="B96" s="33" t="s">
        <v>192</v>
      </c>
      <c r="C96" s="33" t="s">
        <v>405</v>
      </c>
      <c r="D96" s="327" t="s">
        <v>523</v>
      </c>
      <c r="E96" s="33" t="s">
        <v>454</v>
      </c>
      <c r="F96" s="33" t="s">
        <v>408</v>
      </c>
      <c r="G96" s="322">
        <v>380000</v>
      </c>
      <c r="H96" s="322">
        <v>20000</v>
      </c>
      <c r="I96" s="322">
        <v>400000</v>
      </c>
      <c r="J96" s="304"/>
      <c r="K96" s="304"/>
      <c r="L96" s="304"/>
      <c r="M96" s="304"/>
      <c r="N96" s="304"/>
      <c r="O96" s="304"/>
      <c r="P96" s="304"/>
      <c r="Q96" s="304"/>
      <c r="R96" s="304"/>
      <c r="S96" s="304"/>
      <c r="T96" s="322"/>
      <c r="U96" s="322" t="s">
        <v>97</v>
      </c>
      <c r="V96" s="322" t="s">
        <v>88</v>
      </c>
      <c r="W96" s="309">
        <v>400000</v>
      </c>
      <c r="X96" s="324"/>
      <c r="Y96" s="324"/>
      <c r="Z96" s="306"/>
      <c r="AA96" s="304"/>
      <c r="AB96" s="304"/>
      <c r="AC96" s="304"/>
      <c r="AD96" s="306" t="s">
        <v>409</v>
      </c>
      <c r="AE96" s="304"/>
      <c r="AF96" s="304"/>
    </row>
    <row r="97" spans="1:32" ht="105">
      <c r="A97" s="322">
        <v>20</v>
      </c>
      <c r="B97" s="33" t="s">
        <v>192</v>
      </c>
      <c r="C97" s="33" t="s">
        <v>405</v>
      </c>
      <c r="D97" s="327" t="s">
        <v>524</v>
      </c>
      <c r="E97" s="33" t="s">
        <v>454</v>
      </c>
      <c r="F97" s="33" t="s">
        <v>408</v>
      </c>
      <c r="G97" s="322">
        <v>237500</v>
      </c>
      <c r="H97" s="322">
        <v>12500</v>
      </c>
      <c r="I97" s="322">
        <v>250000</v>
      </c>
      <c r="J97" s="304"/>
      <c r="K97" s="304"/>
      <c r="L97" s="304"/>
      <c r="M97" s="304"/>
      <c r="N97" s="304"/>
      <c r="O97" s="304"/>
      <c r="P97" s="304"/>
      <c r="Q97" s="304"/>
      <c r="R97" s="304"/>
      <c r="S97" s="304"/>
      <c r="T97" s="322"/>
      <c r="U97" s="322" t="s">
        <v>97</v>
      </c>
      <c r="V97" s="322" t="s">
        <v>88</v>
      </c>
      <c r="W97" s="309">
        <v>250000</v>
      </c>
      <c r="X97" s="324"/>
      <c r="Y97" s="324"/>
      <c r="Z97" s="306"/>
      <c r="AA97" s="304"/>
      <c r="AB97" s="304"/>
      <c r="AC97" s="304"/>
      <c r="AD97" s="306" t="s">
        <v>409</v>
      </c>
      <c r="AE97" s="304"/>
      <c r="AF97" s="304"/>
    </row>
    <row r="98" spans="1:32" ht="105">
      <c r="A98" s="322">
        <v>21</v>
      </c>
      <c r="B98" s="33" t="s">
        <v>192</v>
      </c>
      <c r="C98" s="33" t="s">
        <v>405</v>
      </c>
      <c r="D98" s="327" t="s">
        <v>525</v>
      </c>
      <c r="E98" s="33" t="s">
        <v>454</v>
      </c>
      <c r="F98" s="33" t="s">
        <v>408</v>
      </c>
      <c r="G98" s="322">
        <v>617500</v>
      </c>
      <c r="H98" s="322">
        <v>32500</v>
      </c>
      <c r="I98" s="322">
        <v>650000</v>
      </c>
      <c r="J98" s="304"/>
      <c r="K98" s="304"/>
      <c r="L98" s="304"/>
      <c r="M98" s="304"/>
      <c r="N98" s="304"/>
      <c r="O98" s="304"/>
      <c r="P98" s="304"/>
      <c r="Q98" s="304"/>
      <c r="R98" s="177" t="s">
        <v>182</v>
      </c>
      <c r="S98" s="177" t="s">
        <v>51</v>
      </c>
      <c r="T98" s="322">
        <v>650000</v>
      </c>
      <c r="U98" s="322"/>
      <c r="V98" s="322"/>
      <c r="W98" s="309"/>
      <c r="X98" s="324"/>
      <c r="Y98" s="324"/>
      <c r="Z98" s="306"/>
      <c r="AA98" s="304"/>
      <c r="AB98" s="304"/>
      <c r="AC98" s="304"/>
      <c r="AD98" s="306" t="s">
        <v>409</v>
      </c>
      <c r="AE98" s="304"/>
      <c r="AF98" s="304"/>
    </row>
    <row r="99" spans="1:32" ht="105">
      <c r="A99" s="322">
        <v>22</v>
      </c>
      <c r="B99" s="33" t="s">
        <v>192</v>
      </c>
      <c r="C99" s="33" t="s">
        <v>405</v>
      </c>
      <c r="D99" s="327" t="s">
        <v>526</v>
      </c>
      <c r="E99" s="33" t="s">
        <v>454</v>
      </c>
      <c r="F99" s="33" t="s">
        <v>408</v>
      </c>
      <c r="G99" s="322">
        <v>665000</v>
      </c>
      <c r="H99" s="322">
        <v>35000</v>
      </c>
      <c r="I99" s="322">
        <v>700000</v>
      </c>
      <c r="J99" s="304"/>
      <c r="K99" s="304"/>
      <c r="L99" s="304"/>
      <c r="M99" s="304"/>
      <c r="N99" s="304"/>
      <c r="O99" s="304"/>
      <c r="P99" s="304"/>
      <c r="Q99" s="304"/>
      <c r="R99" s="304"/>
      <c r="S99" s="304"/>
      <c r="T99" s="322"/>
      <c r="U99" s="322" t="s">
        <v>97</v>
      </c>
      <c r="V99" s="322" t="s">
        <v>88</v>
      </c>
      <c r="W99" s="309">
        <v>700000</v>
      </c>
      <c r="X99" s="324"/>
      <c r="Y99" s="324"/>
      <c r="Z99" s="306"/>
      <c r="AA99" s="304"/>
      <c r="AB99" s="304"/>
      <c r="AC99" s="304"/>
      <c r="AD99" s="306" t="s">
        <v>409</v>
      </c>
      <c r="AE99" s="304"/>
      <c r="AF99" s="304"/>
    </row>
    <row r="100" spans="1:32" ht="105">
      <c r="A100" s="322">
        <v>23</v>
      </c>
      <c r="B100" s="33" t="s">
        <v>192</v>
      </c>
      <c r="C100" s="33" t="s">
        <v>405</v>
      </c>
      <c r="D100" s="328" t="s">
        <v>527</v>
      </c>
      <c r="E100" s="33" t="s">
        <v>454</v>
      </c>
      <c r="F100" s="33" t="s">
        <v>408</v>
      </c>
      <c r="G100" s="322">
        <v>332500</v>
      </c>
      <c r="H100" s="322">
        <v>17500</v>
      </c>
      <c r="I100" s="322">
        <v>350000</v>
      </c>
      <c r="J100" s="304"/>
      <c r="K100" s="304"/>
      <c r="L100" s="304"/>
      <c r="M100" s="304"/>
      <c r="N100" s="304"/>
      <c r="O100" s="304"/>
      <c r="P100" s="304"/>
      <c r="Q100" s="304"/>
      <c r="R100" s="304"/>
      <c r="S100" s="304"/>
      <c r="T100" s="322"/>
      <c r="U100" s="322" t="s">
        <v>97</v>
      </c>
      <c r="V100" s="322" t="s">
        <v>88</v>
      </c>
      <c r="W100" s="309">
        <v>350000</v>
      </c>
      <c r="X100" s="324"/>
      <c r="Y100" s="324"/>
      <c r="Z100" s="306"/>
      <c r="AA100" s="304"/>
      <c r="AB100" s="304"/>
      <c r="AC100" s="304"/>
      <c r="AD100" s="306" t="s">
        <v>409</v>
      </c>
      <c r="AE100" s="304"/>
      <c r="AF100" s="304"/>
    </row>
    <row r="101" spans="1:32" ht="105">
      <c r="A101" s="322">
        <v>24</v>
      </c>
      <c r="B101" s="33" t="s">
        <v>192</v>
      </c>
      <c r="C101" s="33" t="s">
        <v>405</v>
      </c>
      <c r="D101" s="327" t="s">
        <v>528</v>
      </c>
      <c r="E101" s="33" t="s">
        <v>454</v>
      </c>
      <c r="F101" s="33" t="s">
        <v>408</v>
      </c>
      <c r="G101" s="322">
        <v>1140000</v>
      </c>
      <c r="H101" s="322">
        <v>60000</v>
      </c>
      <c r="I101" s="322">
        <v>1200000</v>
      </c>
      <c r="J101" s="304"/>
      <c r="K101" s="304"/>
      <c r="L101" s="304"/>
      <c r="M101" s="304"/>
      <c r="N101" s="304"/>
      <c r="O101" s="304"/>
      <c r="P101" s="304"/>
      <c r="Q101" s="304"/>
      <c r="R101" s="304"/>
      <c r="S101" s="304"/>
      <c r="T101" s="322"/>
      <c r="U101" s="322" t="s">
        <v>97</v>
      </c>
      <c r="V101" s="322" t="s">
        <v>88</v>
      </c>
      <c r="W101" s="309">
        <v>1200000</v>
      </c>
      <c r="X101" s="324"/>
      <c r="Y101" s="324"/>
      <c r="Z101" s="306"/>
      <c r="AA101" s="304"/>
      <c r="AB101" s="304"/>
      <c r="AC101" s="304"/>
      <c r="AD101" s="306" t="s">
        <v>409</v>
      </c>
      <c r="AE101" s="304"/>
      <c r="AF101" s="304"/>
    </row>
    <row r="102" spans="1:32" ht="105">
      <c r="A102" s="322">
        <v>25</v>
      </c>
      <c r="B102" s="33" t="s">
        <v>192</v>
      </c>
      <c r="C102" s="33" t="s">
        <v>405</v>
      </c>
      <c r="D102" s="327" t="s">
        <v>529</v>
      </c>
      <c r="E102" s="33" t="s">
        <v>454</v>
      </c>
      <c r="F102" s="33" t="s">
        <v>408</v>
      </c>
      <c r="G102" s="322">
        <v>95000</v>
      </c>
      <c r="H102" s="322">
        <v>5000</v>
      </c>
      <c r="I102" s="322">
        <v>100000</v>
      </c>
      <c r="J102" s="304"/>
      <c r="K102" s="304"/>
      <c r="L102" s="304"/>
      <c r="M102" s="304"/>
      <c r="N102" s="304"/>
      <c r="O102" s="304"/>
      <c r="P102" s="304"/>
      <c r="Q102" s="304"/>
      <c r="R102" s="304"/>
      <c r="S102" s="304"/>
      <c r="T102" s="322"/>
      <c r="U102" s="322" t="s">
        <v>97</v>
      </c>
      <c r="V102" s="322" t="s">
        <v>88</v>
      </c>
      <c r="W102" s="309"/>
      <c r="X102" s="324"/>
      <c r="Y102" s="324"/>
      <c r="Z102" s="306"/>
      <c r="AA102" s="304"/>
      <c r="AB102" s="304"/>
      <c r="AC102" s="304"/>
      <c r="AD102" s="306" t="s">
        <v>409</v>
      </c>
      <c r="AE102" s="304"/>
      <c r="AF102" s="304"/>
    </row>
    <row r="103" spans="1:32" ht="105">
      <c r="A103" s="322">
        <v>26</v>
      </c>
      <c r="B103" s="33" t="s">
        <v>192</v>
      </c>
      <c r="C103" s="33" t="s">
        <v>405</v>
      </c>
      <c r="D103" s="327" t="s">
        <v>530</v>
      </c>
      <c r="E103" s="33" t="s">
        <v>454</v>
      </c>
      <c r="F103" s="33" t="s">
        <v>408</v>
      </c>
      <c r="G103" s="322">
        <v>427500</v>
      </c>
      <c r="H103" s="322">
        <v>22500</v>
      </c>
      <c r="I103" s="322">
        <v>450000</v>
      </c>
      <c r="J103" s="304"/>
      <c r="K103" s="304"/>
      <c r="L103" s="304"/>
      <c r="M103" s="304"/>
      <c r="N103" s="304"/>
      <c r="O103" s="304"/>
      <c r="P103" s="304"/>
      <c r="Q103" s="304"/>
      <c r="R103" s="304"/>
      <c r="S103" s="304"/>
      <c r="T103" s="322"/>
      <c r="U103" s="322" t="s">
        <v>97</v>
      </c>
      <c r="V103" s="322" t="s">
        <v>88</v>
      </c>
      <c r="W103" s="309">
        <v>450000</v>
      </c>
      <c r="X103" s="324"/>
      <c r="Y103" s="324"/>
      <c r="Z103" s="306"/>
      <c r="AA103" s="304"/>
      <c r="AB103" s="304"/>
      <c r="AC103" s="304"/>
      <c r="AD103" s="306" t="s">
        <v>409</v>
      </c>
      <c r="AE103" s="304"/>
      <c r="AF103" s="304"/>
    </row>
    <row r="104" spans="1:32" ht="105">
      <c r="A104" s="322">
        <v>27</v>
      </c>
      <c r="B104" s="33" t="s">
        <v>192</v>
      </c>
      <c r="C104" s="33" t="s">
        <v>405</v>
      </c>
      <c r="D104" s="327" t="s">
        <v>531</v>
      </c>
      <c r="E104" s="33" t="s">
        <v>454</v>
      </c>
      <c r="F104" s="33" t="s">
        <v>408</v>
      </c>
      <c r="G104" s="322">
        <v>760000</v>
      </c>
      <c r="H104" s="322">
        <v>40000</v>
      </c>
      <c r="I104" s="322">
        <v>800000</v>
      </c>
      <c r="J104" s="304"/>
      <c r="K104" s="304"/>
      <c r="L104" s="304"/>
      <c r="M104" s="304"/>
      <c r="N104" s="304"/>
      <c r="O104" s="304"/>
      <c r="P104" s="304"/>
      <c r="Q104" s="304"/>
      <c r="R104" s="177" t="s">
        <v>182</v>
      </c>
      <c r="S104" s="177" t="s">
        <v>51</v>
      </c>
      <c r="T104" s="322">
        <v>800000</v>
      </c>
      <c r="U104" s="304"/>
      <c r="V104" s="304"/>
      <c r="W104" s="309"/>
      <c r="X104" s="324"/>
      <c r="Y104" s="324"/>
      <c r="Z104" s="306"/>
      <c r="AA104" s="304"/>
      <c r="AB104" s="304"/>
      <c r="AC104" s="304"/>
      <c r="AD104" s="306" t="s">
        <v>409</v>
      </c>
      <c r="AE104" s="304"/>
      <c r="AF104" s="304"/>
    </row>
    <row r="105" spans="1:32" ht="105">
      <c r="A105" s="322">
        <v>28</v>
      </c>
      <c r="B105" s="33" t="s">
        <v>192</v>
      </c>
      <c r="C105" s="33" t="s">
        <v>405</v>
      </c>
      <c r="D105" s="327" t="s">
        <v>532</v>
      </c>
      <c r="E105" s="33" t="s">
        <v>454</v>
      </c>
      <c r="F105" s="33" t="s">
        <v>408</v>
      </c>
      <c r="G105" s="322">
        <v>2090000</v>
      </c>
      <c r="H105" s="322">
        <v>110000</v>
      </c>
      <c r="I105" s="322">
        <v>2200000</v>
      </c>
      <c r="J105" s="304"/>
      <c r="K105" s="304"/>
      <c r="L105" s="304"/>
      <c r="M105" s="304"/>
      <c r="N105" s="304"/>
      <c r="O105" s="304"/>
      <c r="P105" s="304"/>
      <c r="Q105" s="304"/>
      <c r="R105" s="304"/>
      <c r="S105" s="304"/>
      <c r="T105" s="322"/>
      <c r="U105" s="322" t="s">
        <v>97</v>
      </c>
      <c r="V105" s="322" t="s">
        <v>88</v>
      </c>
      <c r="W105" s="309"/>
      <c r="X105" s="324"/>
      <c r="Y105" s="324"/>
      <c r="Z105" s="306"/>
      <c r="AA105" s="304"/>
      <c r="AB105" s="304"/>
      <c r="AC105" s="304"/>
      <c r="AD105" s="306" t="s">
        <v>409</v>
      </c>
      <c r="AE105" s="304"/>
      <c r="AF105" s="304"/>
    </row>
    <row r="106" spans="1:32" ht="105">
      <c r="A106" s="322">
        <v>29</v>
      </c>
      <c r="B106" s="33" t="s">
        <v>192</v>
      </c>
      <c r="C106" s="33" t="s">
        <v>405</v>
      </c>
      <c r="D106" s="327" t="s">
        <v>533</v>
      </c>
      <c r="E106" s="33" t="s">
        <v>454</v>
      </c>
      <c r="F106" s="33" t="s">
        <v>408</v>
      </c>
      <c r="G106" s="322">
        <v>237500</v>
      </c>
      <c r="H106" s="322">
        <v>12500</v>
      </c>
      <c r="I106" s="322">
        <v>250000</v>
      </c>
      <c r="J106" s="304"/>
      <c r="K106" s="304"/>
      <c r="L106" s="304"/>
      <c r="M106" s="304"/>
      <c r="N106" s="304"/>
      <c r="O106" s="304"/>
      <c r="P106" s="304"/>
      <c r="Q106" s="304"/>
      <c r="R106" s="304"/>
      <c r="S106" s="304"/>
      <c r="T106" s="322"/>
      <c r="U106" s="322" t="s">
        <v>97</v>
      </c>
      <c r="V106" s="322" t="s">
        <v>88</v>
      </c>
      <c r="W106" s="309"/>
      <c r="X106" s="324"/>
      <c r="Y106" s="324"/>
      <c r="Z106" s="306"/>
      <c r="AA106" s="304"/>
      <c r="AB106" s="304"/>
      <c r="AC106" s="304"/>
      <c r="AD106" s="306" t="s">
        <v>409</v>
      </c>
      <c r="AE106" s="304"/>
      <c r="AF106" s="304"/>
    </row>
    <row r="107" spans="1:32" ht="105">
      <c r="A107" s="322">
        <v>30</v>
      </c>
      <c r="B107" s="33" t="s">
        <v>192</v>
      </c>
      <c r="C107" s="33" t="s">
        <v>405</v>
      </c>
      <c r="D107" s="329" t="s">
        <v>534</v>
      </c>
      <c r="E107" s="33" t="s">
        <v>454</v>
      </c>
      <c r="F107" s="33" t="s">
        <v>408</v>
      </c>
      <c r="G107" s="322">
        <v>475000</v>
      </c>
      <c r="H107" s="322">
        <v>25000</v>
      </c>
      <c r="I107" s="322">
        <v>500000</v>
      </c>
      <c r="J107" s="304"/>
      <c r="K107" s="304"/>
      <c r="L107" s="304"/>
      <c r="M107" s="304"/>
      <c r="N107" s="304"/>
      <c r="O107" s="304"/>
      <c r="P107" s="304"/>
      <c r="Q107" s="304"/>
      <c r="R107" s="304"/>
      <c r="S107" s="304"/>
      <c r="T107" s="322"/>
      <c r="U107" s="322" t="s">
        <v>97</v>
      </c>
      <c r="V107" s="322" t="s">
        <v>88</v>
      </c>
      <c r="W107" s="309">
        <v>500000</v>
      </c>
      <c r="X107" s="324"/>
      <c r="Y107" s="324"/>
      <c r="Z107" s="306"/>
      <c r="AA107" s="304"/>
      <c r="AB107" s="304"/>
      <c r="AC107" s="304"/>
      <c r="AD107" s="306" t="s">
        <v>409</v>
      </c>
      <c r="AE107" s="304"/>
      <c r="AF107" s="304"/>
    </row>
    <row r="108" spans="1:32" ht="105">
      <c r="A108" s="322">
        <v>31</v>
      </c>
      <c r="B108" s="33" t="s">
        <v>192</v>
      </c>
      <c r="C108" s="33" t="s">
        <v>405</v>
      </c>
      <c r="D108" s="329" t="s">
        <v>535</v>
      </c>
      <c r="E108" s="33" t="s">
        <v>454</v>
      </c>
      <c r="F108" s="33" t="s">
        <v>408</v>
      </c>
      <c r="G108" s="322">
        <v>304000</v>
      </c>
      <c r="H108" s="322">
        <v>16000</v>
      </c>
      <c r="I108" s="322">
        <v>320000</v>
      </c>
      <c r="J108" s="304"/>
      <c r="K108" s="304"/>
      <c r="L108" s="304"/>
      <c r="M108" s="304"/>
      <c r="N108" s="304"/>
      <c r="O108" s="304"/>
      <c r="P108" s="304"/>
      <c r="Q108" s="304"/>
      <c r="R108" s="304"/>
      <c r="S108" s="304"/>
      <c r="T108" s="322"/>
      <c r="U108" s="322" t="s">
        <v>97</v>
      </c>
      <c r="V108" s="322" t="s">
        <v>88</v>
      </c>
      <c r="W108" s="309">
        <v>320000</v>
      </c>
      <c r="X108" s="324"/>
      <c r="Y108" s="324"/>
      <c r="Z108" s="306"/>
      <c r="AA108" s="304"/>
      <c r="AB108" s="304"/>
      <c r="AC108" s="304"/>
      <c r="AD108" s="306" t="s">
        <v>409</v>
      </c>
      <c r="AE108" s="304"/>
      <c r="AF108" s="304"/>
    </row>
    <row r="109" spans="1:32" ht="26.25" customHeight="1">
      <c r="A109" s="791" t="s">
        <v>536</v>
      </c>
      <c r="B109" s="792"/>
      <c r="C109" s="792"/>
      <c r="D109" s="792"/>
      <c r="E109" s="792"/>
      <c r="F109" s="793"/>
      <c r="G109" s="330"/>
      <c r="H109" s="330"/>
      <c r="I109" s="330"/>
      <c r="J109" s="330"/>
      <c r="K109" s="330"/>
      <c r="L109" s="330"/>
      <c r="M109" s="330"/>
      <c r="N109" s="330"/>
      <c r="O109" s="330"/>
      <c r="P109" s="330"/>
      <c r="Q109" s="330"/>
      <c r="R109" s="330"/>
      <c r="S109" s="330"/>
      <c r="T109" s="330"/>
      <c r="U109" s="330"/>
      <c r="V109" s="330"/>
      <c r="W109" s="330"/>
      <c r="X109" s="330"/>
      <c r="Y109" s="330"/>
      <c r="Z109" s="330"/>
      <c r="AA109" s="304"/>
      <c r="AB109" s="304"/>
      <c r="AC109" s="304"/>
      <c r="AD109" s="330"/>
      <c r="AE109" s="330"/>
      <c r="AF109" s="330"/>
    </row>
    <row r="110" spans="1:32" ht="120">
      <c r="A110" s="15">
        <v>1</v>
      </c>
      <c r="B110" s="178" t="s">
        <v>192</v>
      </c>
      <c r="C110" s="178" t="s">
        <v>405</v>
      </c>
      <c r="D110" s="329" t="s">
        <v>537</v>
      </c>
      <c r="E110" s="178" t="s">
        <v>454</v>
      </c>
      <c r="F110" s="178" t="s">
        <v>408</v>
      </c>
      <c r="G110" s="304"/>
      <c r="H110" s="304"/>
      <c r="I110" s="304"/>
      <c r="J110" s="304"/>
      <c r="K110" s="304"/>
      <c r="L110" s="304"/>
      <c r="M110" s="304"/>
      <c r="N110" s="304"/>
      <c r="O110" s="304"/>
      <c r="P110" s="304"/>
      <c r="Q110" s="304"/>
      <c r="R110" s="304"/>
      <c r="S110" s="304"/>
      <c r="T110" s="304"/>
      <c r="U110" s="322" t="s">
        <v>97</v>
      </c>
      <c r="V110" s="322" t="s">
        <v>88</v>
      </c>
      <c r="W110" s="309">
        <v>240000</v>
      </c>
      <c r="X110" s="304"/>
      <c r="Y110" s="304"/>
      <c r="Z110" s="304"/>
      <c r="AA110" s="304"/>
      <c r="AB110" s="304"/>
      <c r="AC110" s="304"/>
      <c r="AD110" s="178" t="s">
        <v>409</v>
      </c>
      <c r="AE110" s="304"/>
      <c r="AF110" s="304"/>
    </row>
    <row r="111" spans="1:32" ht="120">
      <c r="A111" s="322">
        <v>2</v>
      </c>
      <c r="B111" s="178" t="s">
        <v>192</v>
      </c>
      <c r="C111" s="178" t="s">
        <v>405</v>
      </c>
      <c r="D111" s="329" t="s">
        <v>538</v>
      </c>
      <c r="E111" s="178" t="s">
        <v>454</v>
      </c>
      <c r="F111" s="178" t="s">
        <v>408</v>
      </c>
      <c r="G111" s="304"/>
      <c r="H111" s="304"/>
      <c r="I111" s="304"/>
      <c r="J111" s="304"/>
      <c r="K111" s="304"/>
      <c r="L111" s="304"/>
      <c r="M111" s="304"/>
      <c r="N111" s="304"/>
      <c r="O111" s="304"/>
      <c r="P111" s="304"/>
      <c r="Q111" s="304"/>
      <c r="R111" s="304"/>
      <c r="S111" s="304"/>
      <c r="T111" s="304"/>
      <c r="U111" s="322" t="s">
        <v>97</v>
      </c>
      <c r="V111" s="322" t="s">
        <v>88</v>
      </c>
      <c r="W111" s="309">
        <v>240000</v>
      </c>
      <c r="X111" s="304"/>
      <c r="Y111" s="304"/>
      <c r="Z111" s="304"/>
      <c r="AA111" s="304"/>
      <c r="AB111" s="304"/>
      <c r="AC111" s="304"/>
      <c r="AD111" s="178" t="s">
        <v>409</v>
      </c>
      <c r="AE111" s="304"/>
      <c r="AF111" s="304"/>
    </row>
    <row r="112" spans="1:32" ht="120">
      <c r="A112" s="322">
        <v>3</v>
      </c>
      <c r="B112" s="178" t="s">
        <v>192</v>
      </c>
      <c r="C112" s="178" t="s">
        <v>405</v>
      </c>
      <c r="D112" s="329" t="s">
        <v>539</v>
      </c>
      <c r="E112" s="178" t="s">
        <v>454</v>
      </c>
      <c r="F112" s="178" t="s">
        <v>408</v>
      </c>
      <c r="G112" s="304"/>
      <c r="H112" s="304"/>
      <c r="I112" s="304"/>
      <c r="J112" s="304"/>
      <c r="K112" s="304"/>
      <c r="L112" s="304"/>
      <c r="M112" s="304"/>
      <c r="N112" s="304"/>
      <c r="O112" s="304"/>
      <c r="P112" s="304"/>
      <c r="Q112" s="304"/>
      <c r="R112" s="304"/>
      <c r="S112" s="304"/>
      <c r="T112" s="304"/>
      <c r="U112" s="322" t="s">
        <v>97</v>
      </c>
      <c r="V112" s="322" t="s">
        <v>88</v>
      </c>
      <c r="W112" s="309">
        <v>290000</v>
      </c>
      <c r="X112" s="304"/>
      <c r="Y112" s="304"/>
      <c r="Z112" s="304"/>
      <c r="AA112" s="304"/>
      <c r="AB112" s="304"/>
      <c r="AC112" s="304"/>
      <c r="AD112" s="178" t="s">
        <v>409</v>
      </c>
      <c r="AE112" s="304"/>
      <c r="AF112" s="304"/>
    </row>
    <row r="113" spans="1:32" ht="120">
      <c r="A113" s="322">
        <v>4</v>
      </c>
      <c r="B113" s="178" t="s">
        <v>192</v>
      </c>
      <c r="C113" s="178" t="s">
        <v>405</v>
      </c>
      <c r="D113" s="329" t="s">
        <v>540</v>
      </c>
      <c r="E113" s="178" t="s">
        <v>454</v>
      </c>
      <c r="F113" s="178" t="s">
        <v>408</v>
      </c>
      <c r="G113" s="304"/>
      <c r="H113" s="304"/>
      <c r="I113" s="304"/>
      <c r="J113" s="304"/>
      <c r="K113" s="304"/>
      <c r="L113" s="304"/>
      <c r="M113" s="304"/>
      <c r="N113" s="304"/>
      <c r="O113" s="304"/>
      <c r="P113" s="304"/>
      <c r="Q113" s="304"/>
      <c r="R113" s="304"/>
      <c r="S113" s="304"/>
      <c r="T113" s="304"/>
      <c r="U113" s="322" t="s">
        <v>97</v>
      </c>
      <c r="V113" s="322" t="s">
        <v>88</v>
      </c>
      <c r="W113" s="309">
        <v>640000</v>
      </c>
      <c r="X113" s="304"/>
      <c r="Y113" s="304"/>
      <c r="Z113" s="304"/>
      <c r="AA113" s="304"/>
      <c r="AB113" s="304"/>
      <c r="AC113" s="304"/>
      <c r="AD113" s="178" t="s">
        <v>409</v>
      </c>
      <c r="AE113" s="304"/>
      <c r="AF113" s="304"/>
    </row>
    <row r="114" spans="1:32" ht="120">
      <c r="A114" s="322">
        <v>5</v>
      </c>
      <c r="B114" s="178" t="s">
        <v>192</v>
      </c>
      <c r="C114" s="178" t="s">
        <v>405</v>
      </c>
      <c r="D114" s="331" t="s">
        <v>541</v>
      </c>
      <c r="E114" s="178" t="s">
        <v>454</v>
      </c>
      <c r="F114" s="178" t="s">
        <v>408</v>
      </c>
      <c r="G114" s="304"/>
      <c r="H114" s="304"/>
      <c r="I114" s="304"/>
      <c r="J114" s="304"/>
      <c r="K114" s="304"/>
      <c r="L114" s="304"/>
      <c r="M114" s="304"/>
      <c r="N114" s="304"/>
      <c r="O114" s="304"/>
      <c r="P114" s="304"/>
      <c r="Q114" s="304"/>
      <c r="R114" s="304"/>
      <c r="S114" s="304"/>
      <c r="T114" s="304"/>
      <c r="U114" s="322" t="s">
        <v>97</v>
      </c>
      <c r="V114" s="322" t="s">
        <v>88</v>
      </c>
      <c r="W114" s="309">
        <v>675000</v>
      </c>
      <c r="X114" s="304"/>
      <c r="Y114" s="304"/>
      <c r="Z114" s="304"/>
      <c r="AA114" s="304"/>
      <c r="AB114" s="304"/>
      <c r="AC114" s="304"/>
      <c r="AD114" s="178" t="s">
        <v>409</v>
      </c>
      <c r="AE114" s="304"/>
      <c r="AF114" s="304"/>
    </row>
    <row r="115" spans="1:32" ht="120">
      <c r="A115" s="322">
        <v>6</v>
      </c>
      <c r="B115" s="178" t="s">
        <v>192</v>
      </c>
      <c r="C115" s="178" t="s">
        <v>405</v>
      </c>
      <c r="D115" s="329" t="s">
        <v>542</v>
      </c>
      <c r="E115" s="178" t="s">
        <v>454</v>
      </c>
      <c r="F115" s="178" t="s">
        <v>408</v>
      </c>
      <c r="G115" s="304"/>
      <c r="H115" s="304"/>
      <c r="I115" s="304"/>
      <c r="J115" s="304"/>
      <c r="K115" s="304"/>
      <c r="L115" s="304"/>
      <c r="M115" s="304"/>
      <c r="N115" s="304"/>
      <c r="O115" s="304"/>
      <c r="P115" s="304"/>
      <c r="Q115" s="304"/>
      <c r="R115" s="304"/>
      <c r="S115" s="304"/>
      <c r="T115" s="304"/>
      <c r="U115" s="322" t="s">
        <v>97</v>
      </c>
      <c r="V115" s="322" t="s">
        <v>88</v>
      </c>
      <c r="W115" s="309">
        <v>60000</v>
      </c>
      <c r="X115" s="304"/>
      <c r="Y115" s="304"/>
      <c r="Z115" s="304"/>
      <c r="AA115" s="304"/>
      <c r="AB115" s="304"/>
      <c r="AC115" s="304"/>
      <c r="AD115" s="178" t="s">
        <v>409</v>
      </c>
      <c r="AE115" s="304"/>
      <c r="AF115" s="304"/>
    </row>
    <row r="116" spans="1:32" ht="120">
      <c r="A116" s="322">
        <v>7</v>
      </c>
      <c r="B116" s="178" t="s">
        <v>192</v>
      </c>
      <c r="C116" s="178" t="s">
        <v>405</v>
      </c>
      <c r="D116" s="331" t="s">
        <v>543</v>
      </c>
      <c r="E116" s="178" t="s">
        <v>454</v>
      </c>
      <c r="F116" s="178" t="s">
        <v>408</v>
      </c>
      <c r="G116" s="304"/>
      <c r="H116" s="304"/>
      <c r="I116" s="304"/>
      <c r="J116" s="304"/>
      <c r="K116" s="304"/>
      <c r="L116" s="304"/>
      <c r="M116" s="304"/>
      <c r="N116" s="304"/>
      <c r="O116" s="304"/>
      <c r="P116" s="304"/>
      <c r="Q116" s="304"/>
      <c r="R116" s="304"/>
      <c r="S116" s="304"/>
      <c r="T116" s="304"/>
      <c r="U116" s="322" t="s">
        <v>97</v>
      </c>
      <c r="V116" s="322" t="s">
        <v>88</v>
      </c>
      <c r="W116" s="309">
        <v>250000</v>
      </c>
      <c r="X116" s="304"/>
      <c r="Y116" s="304"/>
      <c r="Z116" s="304"/>
      <c r="AA116" s="304"/>
      <c r="AB116" s="304"/>
      <c r="AC116" s="304"/>
      <c r="AD116" s="178" t="s">
        <v>409</v>
      </c>
      <c r="AE116" s="304"/>
      <c r="AF116" s="304"/>
    </row>
    <row r="117" spans="1:32" ht="60">
      <c r="A117" s="322">
        <v>8</v>
      </c>
      <c r="B117" s="33" t="s">
        <v>192</v>
      </c>
      <c r="C117" s="33" t="s">
        <v>420</v>
      </c>
      <c r="D117" s="329" t="s">
        <v>544</v>
      </c>
      <c r="E117" s="33" t="s">
        <v>422</v>
      </c>
      <c r="F117" s="178" t="s">
        <v>408</v>
      </c>
      <c r="G117" s="304"/>
      <c r="H117" s="304"/>
      <c r="I117" s="304"/>
      <c r="J117" s="304"/>
      <c r="K117" s="304"/>
      <c r="L117" s="304"/>
      <c r="M117" s="304"/>
      <c r="N117" s="304"/>
      <c r="O117" s="304"/>
      <c r="P117" s="304"/>
      <c r="Q117" s="304"/>
      <c r="R117" s="304"/>
      <c r="S117" s="304"/>
      <c r="T117" s="304"/>
      <c r="U117" s="322" t="s">
        <v>97</v>
      </c>
      <c r="V117" s="322" t="s">
        <v>88</v>
      </c>
      <c r="W117" s="309">
        <v>100000</v>
      </c>
      <c r="X117" s="304"/>
      <c r="Y117" s="304"/>
      <c r="Z117" s="304"/>
      <c r="AA117" s="304"/>
      <c r="AB117" s="304"/>
      <c r="AC117" s="304"/>
      <c r="AD117" s="178" t="s">
        <v>409</v>
      </c>
      <c r="AE117" s="304"/>
      <c r="AF117" s="304"/>
    </row>
    <row r="118" spans="1:32" ht="60">
      <c r="A118" s="322">
        <v>9</v>
      </c>
      <c r="B118" s="33" t="s">
        <v>192</v>
      </c>
      <c r="C118" s="33" t="s">
        <v>420</v>
      </c>
      <c r="D118" s="178" t="s">
        <v>545</v>
      </c>
      <c r="E118" s="33" t="s">
        <v>422</v>
      </c>
      <c r="F118" s="178" t="s">
        <v>408</v>
      </c>
      <c r="G118" s="304"/>
      <c r="H118" s="304"/>
      <c r="I118" s="304"/>
      <c r="J118" s="304"/>
      <c r="K118" s="304"/>
      <c r="L118" s="304"/>
      <c r="M118" s="304"/>
      <c r="N118" s="304"/>
      <c r="O118" s="304"/>
      <c r="P118" s="304"/>
      <c r="Q118" s="304"/>
      <c r="R118" s="304"/>
      <c r="S118" s="304"/>
      <c r="T118" s="304"/>
      <c r="U118" s="322" t="s">
        <v>97</v>
      </c>
      <c r="V118" s="322" t="s">
        <v>88</v>
      </c>
      <c r="W118" s="309">
        <v>100000</v>
      </c>
      <c r="X118" s="304"/>
      <c r="Y118" s="304"/>
      <c r="Z118" s="304"/>
      <c r="AA118" s="304"/>
      <c r="AB118" s="304"/>
      <c r="AC118" s="304"/>
      <c r="AD118" s="178" t="s">
        <v>409</v>
      </c>
      <c r="AE118" s="304"/>
      <c r="AF118" s="304"/>
    </row>
    <row r="119" spans="1:32" ht="60">
      <c r="A119" s="322">
        <v>10</v>
      </c>
      <c r="B119" s="33" t="s">
        <v>192</v>
      </c>
      <c r="C119" s="33" t="s">
        <v>420</v>
      </c>
      <c r="D119" s="178" t="s">
        <v>546</v>
      </c>
      <c r="E119" s="33" t="s">
        <v>422</v>
      </c>
      <c r="F119" s="178" t="s">
        <v>408</v>
      </c>
      <c r="G119" s="304"/>
      <c r="H119" s="304"/>
      <c r="I119" s="304"/>
      <c r="J119" s="304"/>
      <c r="K119" s="304"/>
      <c r="L119" s="304"/>
      <c r="M119" s="304"/>
      <c r="N119" s="304"/>
      <c r="O119" s="304"/>
      <c r="P119" s="304"/>
      <c r="Q119" s="304"/>
      <c r="R119" s="304"/>
      <c r="S119" s="304"/>
      <c r="T119" s="304"/>
      <c r="U119" s="322" t="s">
        <v>97</v>
      </c>
      <c r="V119" s="322" t="s">
        <v>88</v>
      </c>
      <c r="W119" s="309">
        <v>100000</v>
      </c>
      <c r="X119" s="304"/>
      <c r="Y119" s="304"/>
      <c r="Z119" s="304"/>
      <c r="AA119" s="304"/>
      <c r="AB119" s="304"/>
      <c r="AC119" s="304"/>
      <c r="AD119" s="178" t="s">
        <v>409</v>
      </c>
      <c r="AE119" s="304"/>
      <c r="AF119" s="304"/>
    </row>
    <row r="120" spans="1:32" ht="60">
      <c r="A120" s="322">
        <v>11</v>
      </c>
      <c r="B120" s="33" t="s">
        <v>192</v>
      </c>
      <c r="C120" s="33" t="s">
        <v>420</v>
      </c>
      <c r="D120" s="178" t="s">
        <v>547</v>
      </c>
      <c r="E120" s="33" t="s">
        <v>422</v>
      </c>
      <c r="F120" s="178" t="s">
        <v>408</v>
      </c>
      <c r="G120" s="304"/>
      <c r="H120" s="304"/>
      <c r="I120" s="304"/>
      <c r="J120" s="304"/>
      <c r="K120" s="304"/>
      <c r="L120" s="304"/>
      <c r="M120" s="304"/>
      <c r="N120" s="304"/>
      <c r="O120" s="304"/>
      <c r="P120" s="304"/>
      <c r="Q120" s="304"/>
      <c r="R120" s="304"/>
      <c r="S120" s="304"/>
      <c r="T120" s="304"/>
      <c r="U120" s="322" t="s">
        <v>97</v>
      </c>
      <c r="V120" s="322" t="s">
        <v>88</v>
      </c>
      <c r="W120" s="309">
        <v>100000</v>
      </c>
      <c r="X120" s="304"/>
      <c r="Y120" s="304"/>
      <c r="Z120" s="304"/>
      <c r="AA120" s="304"/>
      <c r="AB120" s="304"/>
      <c r="AC120" s="304"/>
      <c r="AD120" s="178" t="s">
        <v>409</v>
      </c>
      <c r="AE120" s="304"/>
      <c r="AF120" s="304"/>
    </row>
    <row r="121" spans="1:32" ht="60">
      <c r="A121" s="322">
        <v>12</v>
      </c>
      <c r="B121" s="33" t="s">
        <v>192</v>
      </c>
      <c r="C121" s="33" t="s">
        <v>420</v>
      </c>
      <c r="D121" s="178" t="s">
        <v>548</v>
      </c>
      <c r="E121" s="33" t="s">
        <v>422</v>
      </c>
      <c r="F121" s="178" t="s">
        <v>408</v>
      </c>
      <c r="G121" s="304"/>
      <c r="H121" s="304"/>
      <c r="I121" s="304"/>
      <c r="J121" s="304"/>
      <c r="K121" s="304"/>
      <c r="L121" s="304"/>
      <c r="M121" s="304"/>
      <c r="N121" s="304"/>
      <c r="O121" s="304"/>
      <c r="P121" s="304"/>
      <c r="Q121" s="304"/>
      <c r="R121" s="304"/>
      <c r="S121" s="304"/>
      <c r="T121" s="304"/>
      <c r="U121" s="322" t="s">
        <v>97</v>
      </c>
      <c r="V121" s="322" t="s">
        <v>88</v>
      </c>
      <c r="W121" s="309">
        <v>100000</v>
      </c>
      <c r="X121" s="304"/>
      <c r="Y121" s="304"/>
      <c r="Z121" s="304"/>
      <c r="AA121" s="304"/>
      <c r="AB121" s="304"/>
      <c r="AC121" s="304"/>
      <c r="AD121" s="178" t="s">
        <v>409</v>
      </c>
      <c r="AE121" s="304"/>
      <c r="AF121" s="304"/>
    </row>
    <row r="122" spans="1:32" ht="60">
      <c r="A122" s="322">
        <v>13</v>
      </c>
      <c r="B122" s="33" t="s">
        <v>192</v>
      </c>
      <c r="C122" s="33" t="s">
        <v>420</v>
      </c>
      <c r="D122" s="178" t="s">
        <v>549</v>
      </c>
      <c r="E122" s="33" t="s">
        <v>422</v>
      </c>
      <c r="F122" s="178" t="s">
        <v>408</v>
      </c>
      <c r="G122" s="304"/>
      <c r="H122" s="304"/>
      <c r="I122" s="304"/>
      <c r="J122" s="304"/>
      <c r="K122" s="304"/>
      <c r="L122" s="304"/>
      <c r="M122" s="304"/>
      <c r="N122" s="304"/>
      <c r="O122" s="304"/>
      <c r="P122" s="304"/>
      <c r="Q122" s="304"/>
      <c r="R122" s="304"/>
      <c r="S122" s="304"/>
      <c r="T122" s="304"/>
      <c r="U122" s="304"/>
      <c r="V122" s="304"/>
      <c r="W122" s="309"/>
      <c r="X122" s="322" t="s">
        <v>97</v>
      </c>
      <c r="Y122" s="322" t="s">
        <v>88</v>
      </c>
      <c r="Z122" s="309">
        <v>80000</v>
      </c>
      <c r="AA122" s="304"/>
      <c r="AB122" s="304"/>
      <c r="AC122" s="304"/>
      <c r="AD122" s="178" t="s">
        <v>409</v>
      </c>
      <c r="AE122" s="304"/>
      <c r="AF122" s="304"/>
    </row>
    <row r="123" spans="1:32" ht="60">
      <c r="A123" s="322">
        <v>14</v>
      </c>
      <c r="B123" s="33" t="s">
        <v>192</v>
      </c>
      <c r="C123" s="33" t="s">
        <v>420</v>
      </c>
      <c r="D123" s="178" t="s">
        <v>550</v>
      </c>
      <c r="E123" s="33" t="s">
        <v>422</v>
      </c>
      <c r="F123" s="178" t="s">
        <v>408</v>
      </c>
      <c r="G123" s="304"/>
      <c r="H123" s="304"/>
      <c r="I123" s="304"/>
      <c r="J123" s="304"/>
      <c r="K123" s="304"/>
      <c r="L123" s="304"/>
      <c r="M123" s="304"/>
      <c r="N123" s="304"/>
      <c r="O123" s="304"/>
      <c r="P123" s="304"/>
      <c r="Q123" s="304"/>
      <c r="R123" s="304"/>
      <c r="S123" s="304"/>
      <c r="T123" s="304"/>
      <c r="U123" s="304"/>
      <c r="V123" s="304"/>
      <c r="W123" s="309"/>
      <c r="X123" s="322" t="s">
        <v>97</v>
      </c>
      <c r="Y123" s="322" t="s">
        <v>88</v>
      </c>
      <c r="Z123" s="309">
        <v>50000</v>
      </c>
      <c r="AA123" s="304"/>
      <c r="AB123" s="304"/>
      <c r="AC123" s="304"/>
      <c r="AD123" s="178" t="s">
        <v>409</v>
      </c>
      <c r="AE123" s="304"/>
      <c r="AF123" s="304"/>
    </row>
    <row r="124" spans="1:32" ht="60">
      <c r="A124" s="322">
        <v>15</v>
      </c>
      <c r="B124" s="33" t="s">
        <v>192</v>
      </c>
      <c r="C124" s="33" t="s">
        <v>420</v>
      </c>
      <c r="D124" s="178" t="s">
        <v>551</v>
      </c>
      <c r="E124" s="33" t="s">
        <v>422</v>
      </c>
      <c r="F124" s="178" t="s">
        <v>408</v>
      </c>
      <c r="G124" s="304"/>
      <c r="H124" s="304"/>
      <c r="I124" s="304"/>
      <c r="J124" s="304"/>
      <c r="K124" s="304"/>
      <c r="L124" s="304"/>
      <c r="M124" s="304"/>
      <c r="N124" s="304"/>
      <c r="O124" s="304"/>
      <c r="P124" s="304"/>
      <c r="Q124" s="304"/>
      <c r="R124" s="304"/>
      <c r="S124" s="304"/>
      <c r="T124" s="304"/>
      <c r="U124" s="304"/>
      <c r="V124" s="304"/>
      <c r="W124" s="309"/>
      <c r="X124" s="322" t="s">
        <v>97</v>
      </c>
      <c r="Y124" s="322" t="s">
        <v>88</v>
      </c>
      <c r="Z124" s="309">
        <v>100000</v>
      </c>
      <c r="AA124" s="304"/>
      <c r="AB124" s="304"/>
      <c r="AC124" s="304"/>
      <c r="AD124" s="178" t="s">
        <v>409</v>
      </c>
      <c r="AE124" s="304"/>
      <c r="AF124" s="304"/>
    </row>
    <row r="125" spans="1:32" ht="60">
      <c r="A125" s="322">
        <v>16</v>
      </c>
      <c r="B125" s="33" t="s">
        <v>192</v>
      </c>
      <c r="C125" s="33" t="s">
        <v>420</v>
      </c>
      <c r="D125" s="178" t="s">
        <v>552</v>
      </c>
      <c r="E125" s="33" t="s">
        <v>422</v>
      </c>
      <c r="F125" s="178" t="s">
        <v>408</v>
      </c>
      <c r="G125" s="304"/>
      <c r="H125" s="304"/>
      <c r="I125" s="304"/>
      <c r="J125" s="304"/>
      <c r="K125" s="304"/>
      <c r="L125" s="304"/>
      <c r="M125" s="304"/>
      <c r="N125" s="304"/>
      <c r="O125" s="304"/>
      <c r="P125" s="304"/>
      <c r="Q125" s="304"/>
      <c r="R125" s="304"/>
      <c r="S125" s="304"/>
      <c r="T125" s="304"/>
      <c r="U125" s="304"/>
      <c r="V125" s="304"/>
      <c r="W125" s="309"/>
      <c r="X125" s="322" t="s">
        <v>97</v>
      </c>
      <c r="Y125" s="322" t="s">
        <v>88</v>
      </c>
      <c r="Z125" s="309">
        <v>100000</v>
      </c>
      <c r="AA125" s="304"/>
      <c r="AB125" s="304"/>
      <c r="AC125" s="304"/>
      <c r="AD125" s="178" t="s">
        <v>409</v>
      </c>
      <c r="AE125" s="304"/>
      <c r="AF125" s="304"/>
    </row>
    <row r="126" spans="1:32" ht="60">
      <c r="A126" s="322">
        <v>17</v>
      </c>
      <c r="B126" s="33" t="s">
        <v>192</v>
      </c>
      <c r="C126" s="33" t="s">
        <v>420</v>
      </c>
      <c r="D126" s="178" t="s">
        <v>553</v>
      </c>
      <c r="E126" s="33" t="s">
        <v>422</v>
      </c>
      <c r="F126" s="178" t="s">
        <v>408</v>
      </c>
      <c r="G126" s="304"/>
      <c r="H126" s="304"/>
      <c r="I126" s="304"/>
      <c r="J126" s="304"/>
      <c r="K126" s="304"/>
      <c r="L126" s="304"/>
      <c r="M126" s="304"/>
      <c r="N126" s="304"/>
      <c r="O126" s="304"/>
      <c r="P126" s="304"/>
      <c r="Q126" s="304"/>
      <c r="R126" s="304"/>
      <c r="S126" s="304"/>
      <c r="T126" s="304"/>
      <c r="U126" s="304"/>
      <c r="V126" s="304"/>
      <c r="W126" s="309"/>
      <c r="X126" s="322" t="s">
        <v>97</v>
      </c>
      <c r="Y126" s="322" t="s">
        <v>88</v>
      </c>
      <c r="Z126" s="309">
        <v>100000</v>
      </c>
      <c r="AA126" s="304"/>
      <c r="AB126" s="304"/>
      <c r="AC126" s="304"/>
      <c r="AD126" s="178" t="s">
        <v>409</v>
      </c>
      <c r="AE126" s="304"/>
      <c r="AF126" s="304"/>
    </row>
    <row r="127" spans="1:32" ht="37.5" customHeight="1">
      <c r="A127" s="332"/>
      <c r="B127" s="333"/>
      <c r="C127" s="333"/>
      <c r="D127" s="334"/>
      <c r="E127" s="333"/>
      <c r="F127" s="334"/>
      <c r="G127" s="335"/>
      <c r="H127" s="335"/>
      <c r="I127" s="335"/>
      <c r="J127" s="335"/>
      <c r="K127" s="335"/>
      <c r="L127" s="335"/>
      <c r="M127" s="335"/>
      <c r="N127" s="335"/>
      <c r="O127" s="335"/>
      <c r="P127" s="335"/>
      <c r="Q127" s="335"/>
      <c r="R127" s="335"/>
      <c r="S127" s="335"/>
      <c r="T127" s="335"/>
      <c r="U127" s="335"/>
      <c r="V127" s="335"/>
      <c r="W127" s="336"/>
      <c r="X127" s="332"/>
      <c r="Y127" s="332"/>
      <c r="Z127" s="332"/>
      <c r="AA127" s="304"/>
      <c r="AB127" s="304"/>
      <c r="AC127" s="304"/>
      <c r="AD127" s="334"/>
      <c r="AE127" s="335"/>
      <c r="AF127" s="335"/>
    </row>
    <row r="128" spans="1:32" ht="127.5">
      <c r="A128" s="322">
        <v>1</v>
      </c>
      <c r="B128" s="37" t="s">
        <v>192</v>
      </c>
      <c r="C128" s="337" t="s">
        <v>405</v>
      </c>
      <c r="D128" s="178" t="s">
        <v>554</v>
      </c>
      <c r="E128" s="33" t="s">
        <v>454</v>
      </c>
      <c r="F128" s="337" t="s">
        <v>408</v>
      </c>
      <c r="G128" s="304"/>
      <c r="H128" s="304"/>
      <c r="I128" s="304"/>
      <c r="J128" s="304"/>
      <c r="K128" s="304"/>
      <c r="L128" s="304"/>
      <c r="M128" s="304"/>
      <c r="N128" s="304"/>
      <c r="O128" s="304"/>
      <c r="P128" s="304"/>
      <c r="Q128" s="304"/>
      <c r="R128" s="304"/>
      <c r="S128" s="304"/>
      <c r="T128" s="304"/>
      <c r="U128" s="322" t="s">
        <v>187</v>
      </c>
      <c r="V128" s="322" t="s">
        <v>51</v>
      </c>
      <c r="W128" s="309">
        <v>600000</v>
      </c>
      <c r="X128" s="322"/>
      <c r="Y128" s="322"/>
      <c r="Z128" s="309"/>
      <c r="AA128" s="304"/>
      <c r="AB128" s="304"/>
      <c r="AC128" s="304"/>
      <c r="AD128" s="337" t="s">
        <v>409</v>
      </c>
      <c r="AE128" s="304"/>
      <c r="AF128" s="311" t="s">
        <v>555</v>
      </c>
    </row>
    <row r="129" spans="1:32" ht="127.5">
      <c r="A129" s="322">
        <v>2</v>
      </c>
      <c r="B129" s="37" t="s">
        <v>192</v>
      </c>
      <c r="C129" s="337" t="s">
        <v>405</v>
      </c>
      <c r="D129" s="178" t="s">
        <v>556</v>
      </c>
      <c r="E129" s="33" t="s">
        <v>454</v>
      </c>
      <c r="F129" s="337" t="s">
        <v>408</v>
      </c>
      <c r="G129" s="304"/>
      <c r="H129" s="304"/>
      <c r="I129" s="304"/>
      <c r="J129" s="304"/>
      <c r="K129" s="304"/>
      <c r="L129" s="304"/>
      <c r="M129" s="304"/>
      <c r="N129" s="304"/>
      <c r="O129" s="304"/>
      <c r="P129" s="304"/>
      <c r="Q129" s="304"/>
      <c r="R129" s="304"/>
      <c r="S129" s="304"/>
      <c r="T129" s="304"/>
      <c r="U129" s="322" t="s">
        <v>187</v>
      </c>
      <c r="V129" s="322" t="s">
        <v>51</v>
      </c>
      <c r="W129" s="309">
        <v>500000</v>
      </c>
      <c r="X129" s="304"/>
      <c r="Y129" s="304"/>
      <c r="Z129" s="309"/>
      <c r="AA129" s="304"/>
      <c r="AB129" s="304"/>
      <c r="AC129" s="304"/>
      <c r="AD129" s="337" t="s">
        <v>409</v>
      </c>
      <c r="AE129" s="304"/>
      <c r="AF129" s="311" t="s">
        <v>557</v>
      </c>
    </row>
    <row r="130" spans="1:32" ht="127.5">
      <c r="A130" s="322">
        <v>3</v>
      </c>
      <c r="B130" s="37" t="s">
        <v>192</v>
      </c>
      <c r="C130" s="337" t="s">
        <v>405</v>
      </c>
      <c r="D130" s="178" t="s">
        <v>558</v>
      </c>
      <c r="E130" s="33" t="s">
        <v>454</v>
      </c>
      <c r="F130" s="337" t="s">
        <v>408</v>
      </c>
      <c r="G130" s="304"/>
      <c r="H130" s="304"/>
      <c r="I130" s="304"/>
      <c r="J130" s="304"/>
      <c r="K130" s="304"/>
      <c r="L130" s="304"/>
      <c r="M130" s="304"/>
      <c r="N130" s="304"/>
      <c r="O130" s="304"/>
      <c r="P130" s="304"/>
      <c r="Q130" s="304"/>
      <c r="R130" s="304"/>
      <c r="S130" s="304"/>
      <c r="T130" s="304"/>
      <c r="U130" s="322" t="s">
        <v>187</v>
      </c>
      <c r="V130" s="322" t="s">
        <v>51</v>
      </c>
      <c r="W130" s="309">
        <v>200000</v>
      </c>
      <c r="X130" s="304"/>
      <c r="Y130" s="304"/>
      <c r="Z130" s="309"/>
      <c r="AA130" s="304"/>
      <c r="AB130" s="304"/>
      <c r="AC130" s="304"/>
      <c r="AD130" s="337" t="s">
        <v>409</v>
      </c>
      <c r="AE130" s="304"/>
      <c r="AF130" s="311" t="s">
        <v>417</v>
      </c>
    </row>
    <row r="131" spans="1:32" ht="127.5">
      <c r="A131" s="322">
        <v>4</v>
      </c>
      <c r="B131" s="37" t="s">
        <v>192</v>
      </c>
      <c r="C131" s="337" t="s">
        <v>405</v>
      </c>
      <c r="D131" s="178" t="s">
        <v>559</v>
      </c>
      <c r="E131" s="33" t="s">
        <v>454</v>
      </c>
      <c r="F131" s="337" t="s">
        <v>408</v>
      </c>
      <c r="G131" s="304"/>
      <c r="H131" s="304"/>
      <c r="I131" s="304"/>
      <c r="J131" s="304"/>
      <c r="K131" s="304"/>
      <c r="L131" s="304"/>
      <c r="M131" s="304"/>
      <c r="N131" s="304"/>
      <c r="O131" s="304"/>
      <c r="P131" s="304"/>
      <c r="Q131" s="304"/>
      <c r="R131" s="304"/>
      <c r="S131" s="304"/>
      <c r="T131" s="304"/>
      <c r="U131" s="322" t="s">
        <v>187</v>
      </c>
      <c r="V131" s="322" t="s">
        <v>51</v>
      </c>
      <c r="W131" s="309">
        <v>75000</v>
      </c>
      <c r="X131" s="304"/>
      <c r="Y131" s="304"/>
      <c r="Z131" s="309"/>
      <c r="AA131" s="304"/>
      <c r="AB131" s="304"/>
      <c r="AC131" s="304"/>
      <c r="AD131" s="337" t="s">
        <v>409</v>
      </c>
      <c r="AE131" s="304"/>
      <c r="AF131" s="311" t="s">
        <v>560</v>
      </c>
    </row>
    <row r="132" spans="1:32" ht="127.5">
      <c r="A132" s="322">
        <v>5</v>
      </c>
      <c r="B132" s="37" t="s">
        <v>192</v>
      </c>
      <c r="C132" s="337" t="s">
        <v>405</v>
      </c>
      <c r="D132" s="178" t="s">
        <v>561</v>
      </c>
      <c r="E132" s="33" t="s">
        <v>454</v>
      </c>
      <c r="F132" s="337" t="s">
        <v>408</v>
      </c>
      <c r="G132" s="304"/>
      <c r="H132" s="304"/>
      <c r="I132" s="304"/>
      <c r="J132" s="304"/>
      <c r="K132" s="304"/>
      <c r="L132" s="304"/>
      <c r="M132" s="304"/>
      <c r="N132" s="304"/>
      <c r="O132" s="304"/>
      <c r="P132" s="304"/>
      <c r="Q132" s="304"/>
      <c r="R132" s="304"/>
      <c r="S132" s="304"/>
      <c r="T132" s="304"/>
      <c r="U132" s="322" t="s">
        <v>187</v>
      </c>
      <c r="V132" s="322" t="s">
        <v>51</v>
      </c>
      <c r="W132" s="309">
        <v>970000</v>
      </c>
      <c r="X132" s="304"/>
      <c r="Y132" s="304"/>
      <c r="Z132" s="309"/>
      <c r="AA132" s="304"/>
      <c r="AB132" s="304"/>
      <c r="AC132" s="304"/>
      <c r="AD132" s="337" t="s">
        <v>409</v>
      </c>
      <c r="AE132" s="304"/>
      <c r="AF132" s="311" t="s">
        <v>413</v>
      </c>
    </row>
    <row r="133" spans="1:32" ht="127.5">
      <c r="A133" s="322">
        <v>6</v>
      </c>
      <c r="B133" s="37" t="s">
        <v>192</v>
      </c>
      <c r="C133" s="337" t="s">
        <v>405</v>
      </c>
      <c r="D133" s="178" t="s">
        <v>562</v>
      </c>
      <c r="E133" s="33" t="s">
        <v>454</v>
      </c>
      <c r="F133" s="337" t="s">
        <v>408</v>
      </c>
      <c r="G133" s="304"/>
      <c r="H133" s="304"/>
      <c r="I133" s="304"/>
      <c r="J133" s="304"/>
      <c r="K133" s="304"/>
      <c r="L133" s="304"/>
      <c r="M133" s="304"/>
      <c r="N133" s="304"/>
      <c r="O133" s="304"/>
      <c r="P133" s="304"/>
      <c r="Q133" s="304"/>
      <c r="R133" s="304"/>
      <c r="S133" s="304"/>
      <c r="T133" s="304"/>
      <c r="U133" s="322" t="s">
        <v>187</v>
      </c>
      <c r="V133" s="322" t="s">
        <v>51</v>
      </c>
      <c r="W133" s="309">
        <v>150000</v>
      </c>
      <c r="X133" s="304"/>
      <c r="Y133" s="304"/>
      <c r="Z133" s="309"/>
      <c r="AA133" s="304"/>
      <c r="AB133" s="304"/>
      <c r="AC133" s="304"/>
      <c r="AD133" s="337" t="s">
        <v>409</v>
      </c>
      <c r="AE133" s="304"/>
      <c r="AF133" s="311" t="s">
        <v>563</v>
      </c>
    </row>
    <row r="134" spans="1:32" ht="127.5">
      <c r="A134" s="322">
        <v>7</v>
      </c>
      <c r="B134" s="37" t="s">
        <v>192</v>
      </c>
      <c r="C134" s="337" t="s">
        <v>405</v>
      </c>
      <c r="D134" s="178" t="s">
        <v>564</v>
      </c>
      <c r="E134" s="33" t="s">
        <v>454</v>
      </c>
      <c r="F134" s="337" t="s">
        <v>408</v>
      </c>
      <c r="G134" s="304"/>
      <c r="H134" s="304"/>
      <c r="I134" s="304"/>
      <c r="J134" s="304"/>
      <c r="K134" s="304"/>
      <c r="L134" s="304"/>
      <c r="M134" s="304"/>
      <c r="N134" s="304"/>
      <c r="O134" s="304"/>
      <c r="P134" s="304"/>
      <c r="Q134" s="304"/>
      <c r="R134" s="304"/>
      <c r="S134" s="304"/>
      <c r="T134" s="304"/>
      <c r="U134" s="322" t="s">
        <v>187</v>
      </c>
      <c r="V134" s="322" t="s">
        <v>51</v>
      </c>
      <c r="W134" s="309">
        <v>210000</v>
      </c>
      <c r="X134" s="304"/>
      <c r="Y134" s="304"/>
      <c r="Z134" s="309"/>
      <c r="AA134" s="304"/>
      <c r="AB134" s="304"/>
      <c r="AC134" s="304"/>
      <c r="AD134" s="337" t="s">
        <v>409</v>
      </c>
      <c r="AE134" s="304"/>
      <c r="AF134" s="311" t="s">
        <v>417</v>
      </c>
    </row>
    <row r="135" spans="1:32" ht="127.5">
      <c r="A135" s="322">
        <v>8</v>
      </c>
      <c r="B135" s="37" t="s">
        <v>192</v>
      </c>
      <c r="C135" s="337" t="s">
        <v>405</v>
      </c>
      <c r="D135" s="178" t="s">
        <v>565</v>
      </c>
      <c r="E135" s="33" t="s">
        <v>454</v>
      </c>
      <c r="F135" s="337" t="s">
        <v>408</v>
      </c>
      <c r="G135" s="304"/>
      <c r="H135" s="304"/>
      <c r="I135" s="304"/>
      <c r="J135" s="304"/>
      <c r="K135" s="304"/>
      <c r="L135" s="304"/>
      <c r="M135" s="304"/>
      <c r="N135" s="304"/>
      <c r="O135" s="304"/>
      <c r="P135" s="304"/>
      <c r="Q135" s="304"/>
      <c r="R135" s="304"/>
      <c r="S135" s="304"/>
      <c r="T135" s="304"/>
      <c r="U135" s="322" t="s">
        <v>187</v>
      </c>
      <c r="V135" s="322" t="s">
        <v>51</v>
      </c>
      <c r="W135" s="309">
        <v>1300000</v>
      </c>
      <c r="X135" s="304"/>
      <c r="Y135" s="304"/>
      <c r="Z135" s="309"/>
      <c r="AA135" s="304"/>
      <c r="AB135" s="304"/>
      <c r="AC135" s="304"/>
      <c r="AD135" s="337" t="s">
        <v>409</v>
      </c>
      <c r="AE135" s="304"/>
      <c r="AF135" s="311" t="s">
        <v>566</v>
      </c>
    </row>
    <row r="136" spans="1:32" ht="127.5">
      <c r="A136" s="322">
        <v>9</v>
      </c>
      <c r="B136" s="37" t="s">
        <v>192</v>
      </c>
      <c r="C136" s="337" t="s">
        <v>405</v>
      </c>
      <c r="D136" s="178" t="s">
        <v>567</v>
      </c>
      <c r="E136" s="33" t="s">
        <v>454</v>
      </c>
      <c r="F136" s="337" t="s">
        <v>408</v>
      </c>
      <c r="G136" s="304"/>
      <c r="H136" s="304"/>
      <c r="I136" s="304"/>
      <c r="J136" s="304"/>
      <c r="K136" s="304"/>
      <c r="L136" s="304"/>
      <c r="M136" s="304"/>
      <c r="N136" s="304"/>
      <c r="O136" s="304"/>
      <c r="P136" s="304"/>
      <c r="Q136" s="304"/>
      <c r="R136" s="304"/>
      <c r="S136" s="304"/>
      <c r="T136" s="304"/>
      <c r="U136" s="322" t="s">
        <v>187</v>
      </c>
      <c r="V136" s="322" t="s">
        <v>51</v>
      </c>
      <c r="W136" s="309">
        <v>70000</v>
      </c>
      <c r="X136" s="304"/>
      <c r="Y136" s="304"/>
      <c r="Z136" s="309"/>
      <c r="AA136" s="304"/>
      <c r="AB136" s="304"/>
      <c r="AC136" s="304"/>
      <c r="AD136" s="337" t="s">
        <v>409</v>
      </c>
      <c r="AE136" s="304"/>
      <c r="AF136" s="311" t="s">
        <v>417</v>
      </c>
    </row>
    <row r="137" spans="1:32" ht="127.5">
      <c r="A137" s="322">
        <v>10</v>
      </c>
      <c r="B137" s="37" t="s">
        <v>192</v>
      </c>
      <c r="C137" s="337" t="s">
        <v>405</v>
      </c>
      <c r="D137" s="178" t="s">
        <v>568</v>
      </c>
      <c r="E137" s="33" t="s">
        <v>454</v>
      </c>
      <c r="F137" s="337" t="s">
        <v>408</v>
      </c>
      <c r="G137" s="304"/>
      <c r="H137" s="304"/>
      <c r="I137" s="304"/>
      <c r="J137" s="304"/>
      <c r="K137" s="304"/>
      <c r="L137" s="304"/>
      <c r="M137" s="304"/>
      <c r="N137" s="304"/>
      <c r="O137" s="304"/>
      <c r="P137" s="304"/>
      <c r="Q137" s="304"/>
      <c r="R137" s="304"/>
      <c r="S137" s="304"/>
      <c r="T137" s="304"/>
      <c r="U137" s="304"/>
      <c r="V137" s="304"/>
      <c r="W137" s="309"/>
      <c r="X137" s="322" t="s">
        <v>97</v>
      </c>
      <c r="Y137" s="322" t="s">
        <v>187</v>
      </c>
      <c r="Z137" s="309">
        <v>55000</v>
      </c>
      <c r="AA137" s="304"/>
      <c r="AB137" s="304"/>
      <c r="AC137" s="304"/>
      <c r="AD137" s="337" t="s">
        <v>409</v>
      </c>
      <c r="AE137" s="304"/>
      <c r="AF137" s="311" t="s">
        <v>569</v>
      </c>
    </row>
    <row r="138" spans="1:32" ht="127.5">
      <c r="A138" s="322">
        <v>11</v>
      </c>
      <c r="B138" s="37" t="s">
        <v>192</v>
      </c>
      <c r="C138" s="337" t="s">
        <v>405</v>
      </c>
      <c r="D138" s="178" t="s">
        <v>570</v>
      </c>
      <c r="E138" s="33" t="s">
        <v>454</v>
      </c>
      <c r="F138" s="337" t="s">
        <v>408</v>
      </c>
      <c r="G138" s="304"/>
      <c r="H138" s="304"/>
      <c r="I138" s="304"/>
      <c r="J138" s="304"/>
      <c r="K138" s="304"/>
      <c r="L138" s="304"/>
      <c r="M138" s="304"/>
      <c r="N138" s="304"/>
      <c r="O138" s="304"/>
      <c r="P138" s="304"/>
      <c r="Q138" s="304"/>
      <c r="R138" s="304"/>
      <c r="S138" s="304"/>
      <c r="T138" s="304"/>
      <c r="U138" s="304"/>
      <c r="V138" s="304"/>
      <c r="W138" s="309"/>
      <c r="X138" s="322" t="s">
        <v>97</v>
      </c>
      <c r="Y138" s="322" t="s">
        <v>187</v>
      </c>
      <c r="Z138" s="309">
        <v>1100000</v>
      </c>
      <c r="AA138" s="304"/>
      <c r="AB138" s="304"/>
      <c r="AC138" s="304"/>
      <c r="AD138" s="337" t="s">
        <v>409</v>
      </c>
      <c r="AE138" s="304"/>
      <c r="AF138" s="311" t="s">
        <v>413</v>
      </c>
    </row>
    <row r="139" spans="1:32" ht="127.5">
      <c r="A139" s="322">
        <v>12</v>
      </c>
      <c r="B139" s="37" t="s">
        <v>192</v>
      </c>
      <c r="C139" s="337" t="s">
        <v>405</v>
      </c>
      <c r="D139" s="178" t="s">
        <v>571</v>
      </c>
      <c r="E139" s="33" t="s">
        <v>454</v>
      </c>
      <c r="F139" s="337" t="s">
        <v>408</v>
      </c>
      <c r="G139" s="304"/>
      <c r="H139" s="304"/>
      <c r="I139" s="304"/>
      <c r="J139" s="304"/>
      <c r="K139" s="304"/>
      <c r="L139" s="304"/>
      <c r="M139" s="304"/>
      <c r="N139" s="304"/>
      <c r="O139" s="304"/>
      <c r="P139" s="304"/>
      <c r="Q139" s="304"/>
      <c r="R139" s="304"/>
      <c r="S139" s="304"/>
      <c r="T139" s="304"/>
      <c r="U139" s="304"/>
      <c r="V139" s="304"/>
      <c r="W139" s="309"/>
      <c r="X139" s="322" t="s">
        <v>97</v>
      </c>
      <c r="Y139" s="322" t="s">
        <v>187</v>
      </c>
      <c r="Z139" s="309">
        <v>600000</v>
      </c>
      <c r="AA139" s="304"/>
      <c r="AB139" s="304"/>
      <c r="AC139" s="304"/>
      <c r="AD139" s="337" t="s">
        <v>409</v>
      </c>
      <c r="AE139" s="304"/>
      <c r="AF139" s="311" t="s">
        <v>415</v>
      </c>
    </row>
    <row r="140" spans="1:32" ht="127.5">
      <c r="A140" s="322">
        <v>13</v>
      </c>
      <c r="B140" s="37" t="s">
        <v>192</v>
      </c>
      <c r="C140" s="337" t="s">
        <v>405</v>
      </c>
      <c r="D140" s="178" t="s">
        <v>572</v>
      </c>
      <c r="E140" s="33" t="s">
        <v>454</v>
      </c>
      <c r="F140" s="337" t="s">
        <v>408</v>
      </c>
      <c r="G140" s="304"/>
      <c r="H140" s="304"/>
      <c r="I140" s="304"/>
      <c r="J140" s="304"/>
      <c r="K140" s="304"/>
      <c r="L140" s="304"/>
      <c r="M140" s="304"/>
      <c r="N140" s="304"/>
      <c r="O140" s="304"/>
      <c r="P140" s="304"/>
      <c r="Q140" s="304"/>
      <c r="R140" s="304"/>
      <c r="S140" s="304"/>
      <c r="T140" s="304"/>
      <c r="U140" s="304"/>
      <c r="V140" s="304"/>
      <c r="W140" s="309"/>
      <c r="X140" s="322" t="s">
        <v>97</v>
      </c>
      <c r="Y140" s="322" t="s">
        <v>187</v>
      </c>
      <c r="Z140" s="309">
        <v>100000</v>
      </c>
      <c r="AA140" s="304"/>
      <c r="AB140" s="304"/>
      <c r="AC140" s="304"/>
      <c r="AD140" s="337" t="s">
        <v>409</v>
      </c>
      <c r="AE140" s="304"/>
      <c r="AF140" s="311" t="s">
        <v>555</v>
      </c>
    </row>
    <row r="141" spans="1:32" ht="127.5">
      <c r="A141" s="322">
        <v>14</v>
      </c>
      <c r="B141" s="37" t="s">
        <v>192</v>
      </c>
      <c r="C141" s="337" t="s">
        <v>405</v>
      </c>
      <c r="D141" s="178" t="s">
        <v>573</v>
      </c>
      <c r="E141" s="33" t="s">
        <v>454</v>
      </c>
      <c r="F141" s="337" t="s">
        <v>408</v>
      </c>
      <c r="G141" s="304"/>
      <c r="H141" s="304"/>
      <c r="I141" s="304"/>
      <c r="J141" s="304"/>
      <c r="K141" s="304"/>
      <c r="L141" s="304"/>
      <c r="M141" s="304"/>
      <c r="N141" s="304"/>
      <c r="O141" s="304"/>
      <c r="P141" s="304"/>
      <c r="Q141" s="304"/>
      <c r="R141" s="304"/>
      <c r="S141" s="304"/>
      <c r="T141" s="304"/>
      <c r="U141" s="304"/>
      <c r="V141" s="304"/>
      <c r="W141" s="309"/>
      <c r="X141" s="322" t="s">
        <v>97</v>
      </c>
      <c r="Y141" s="322" t="s">
        <v>187</v>
      </c>
      <c r="Z141" s="309">
        <v>1000000</v>
      </c>
      <c r="AA141" s="304"/>
      <c r="AB141" s="304"/>
      <c r="AC141" s="304"/>
      <c r="AD141" s="337" t="s">
        <v>409</v>
      </c>
      <c r="AE141" s="304"/>
      <c r="AF141" s="311" t="s">
        <v>574</v>
      </c>
    </row>
    <row r="142" spans="1:32" ht="127.5">
      <c r="A142" s="322">
        <v>15</v>
      </c>
      <c r="B142" s="37" t="s">
        <v>192</v>
      </c>
      <c r="C142" s="337" t="s">
        <v>405</v>
      </c>
      <c r="D142" s="178" t="s">
        <v>575</v>
      </c>
      <c r="E142" s="33" t="s">
        <v>454</v>
      </c>
      <c r="F142" s="337" t="s">
        <v>408</v>
      </c>
      <c r="G142" s="304"/>
      <c r="H142" s="304"/>
      <c r="I142" s="304"/>
      <c r="J142" s="304"/>
      <c r="K142" s="304"/>
      <c r="L142" s="304"/>
      <c r="M142" s="304"/>
      <c r="N142" s="304"/>
      <c r="O142" s="304"/>
      <c r="P142" s="304"/>
      <c r="Q142" s="304"/>
      <c r="R142" s="304"/>
      <c r="S142" s="304"/>
      <c r="T142" s="304"/>
      <c r="U142" s="304"/>
      <c r="V142" s="304"/>
      <c r="W142" s="309"/>
      <c r="X142" s="322" t="s">
        <v>97</v>
      </c>
      <c r="Y142" s="322" t="s">
        <v>187</v>
      </c>
      <c r="Z142" s="309">
        <v>70000</v>
      </c>
      <c r="AA142" s="304"/>
      <c r="AB142" s="304"/>
      <c r="AC142" s="304"/>
      <c r="AD142" s="337" t="s">
        <v>409</v>
      </c>
      <c r="AE142" s="304"/>
      <c r="AF142" s="311" t="s">
        <v>417</v>
      </c>
    </row>
    <row r="143" spans="1:32" ht="127.5">
      <c r="A143" s="322">
        <v>16</v>
      </c>
      <c r="B143" s="37" t="s">
        <v>192</v>
      </c>
      <c r="C143" s="337" t="s">
        <v>405</v>
      </c>
      <c r="D143" s="178" t="s">
        <v>576</v>
      </c>
      <c r="E143" s="33" t="s">
        <v>454</v>
      </c>
      <c r="F143" s="337" t="s">
        <v>408</v>
      </c>
      <c r="G143" s="304"/>
      <c r="H143" s="304"/>
      <c r="I143" s="304"/>
      <c r="J143" s="304"/>
      <c r="K143" s="304"/>
      <c r="L143" s="304"/>
      <c r="M143" s="304"/>
      <c r="N143" s="304"/>
      <c r="O143" s="304"/>
      <c r="P143" s="304"/>
      <c r="Q143" s="304"/>
      <c r="R143" s="304"/>
      <c r="S143" s="304"/>
      <c r="T143" s="304"/>
      <c r="U143" s="304"/>
      <c r="V143" s="304"/>
      <c r="W143" s="309"/>
      <c r="X143" s="322" t="s">
        <v>97</v>
      </c>
      <c r="Y143" s="322" t="s">
        <v>187</v>
      </c>
      <c r="Z143" s="309">
        <v>700000</v>
      </c>
      <c r="AA143" s="304"/>
      <c r="AB143" s="304"/>
      <c r="AC143" s="304"/>
      <c r="AD143" s="337" t="s">
        <v>409</v>
      </c>
      <c r="AE143" s="304"/>
      <c r="AF143" s="311" t="s">
        <v>574</v>
      </c>
    </row>
    <row r="144" spans="1:32" ht="127.5">
      <c r="A144" s="322">
        <v>17</v>
      </c>
      <c r="B144" s="37" t="s">
        <v>192</v>
      </c>
      <c r="C144" s="337" t="s">
        <v>405</v>
      </c>
      <c r="D144" s="178" t="s">
        <v>577</v>
      </c>
      <c r="E144" s="33" t="s">
        <v>454</v>
      </c>
      <c r="F144" s="337" t="s">
        <v>408</v>
      </c>
      <c r="G144" s="304"/>
      <c r="H144" s="304"/>
      <c r="I144" s="304"/>
      <c r="J144" s="304"/>
      <c r="K144" s="304"/>
      <c r="L144" s="304"/>
      <c r="M144" s="304"/>
      <c r="N144" s="304"/>
      <c r="O144" s="304"/>
      <c r="P144" s="304"/>
      <c r="Q144" s="304"/>
      <c r="R144" s="304"/>
      <c r="S144" s="304"/>
      <c r="T144" s="304"/>
      <c r="U144" s="304"/>
      <c r="V144" s="304"/>
      <c r="W144" s="309"/>
      <c r="X144" s="322" t="s">
        <v>97</v>
      </c>
      <c r="Y144" s="322" t="s">
        <v>187</v>
      </c>
      <c r="Z144" s="309">
        <v>700000</v>
      </c>
      <c r="AA144" s="304"/>
      <c r="AB144" s="304"/>
      <c r="AC144" s="304"/>
      <c r="AD144" s="337" t="s">
        <v>409</v>
      </c>
      <c r="AE144" s="304"/>
      <c r="AF144" s="311" t="s">
        <v>413</v>
      </c>
    </row>
    <row r="145" spans="1:32" ht="127.5">
      <c r="A145" s="322">
        <v>18</v>
      </c>
      <c r="B145" s="37" t="s">
        <v>192</v>
      </c>
      <c r="C145" s="337" t="s">
        <v>405</v>
      </c>
      <c r="D145" s="178" t="s">
        <v>578</v>
      </c>
      <c r="E145" s="33" t="s">
        <v>454</v>
      </c>
      <c r="F145" s="337" t="s">
        <v>408</v>
      </c>
      <c r="G145" s="304"/>
      <c r="H145" s="304"/>
      <c r="I145" s="304"/>
      <c r="J145" s="304"/>
      <c r="K145" s="304"/>
      <c r="L145" s="304"/>
      <c r="M145" s="304"/>
      <c r="N145" s="304"/>
      <c r="O145" s="304"/>
      <c r="P145" s="304"/>
      <c r="Q145" s="304"/>
      <c r="R145" s="304"/>
      <c r="S145" s="304"/>
      <c r="T145" s="304"/>
      <c r="U145" s="304"/>
      <c r="V145" s="304"/>
      <c r="W145" s="309"/>
      <c r="X145" s="322" t="s">
        <v>97</v>
      </c>
      <c r="Y145" s="322" t="s">
        <v>187</v>
      </c>
      <c r="Z145" s="309">
        <v>270000</v>
      </c>
      <c r="AA145" s="304"/>
      <c r="AB145" s="304"/>
      <c r="AC145" s="304"/>
      <c r="AD145" s="337" t="s">
        <v>409</v>
      </c>
      <c r="AE145" s="304"/>
      <c r="AF145" s="311" t="s">
        <v>569</v>
      </c>
    </row>
    <row r="146" spans="1:32" ht="127.5">
      <c r="A146" s="322">
        <v>19</v>
      </c>
      <c r="B146" s="37" t="s">
        <v>192</v>
      </c>
      <c r="C146" s="337" t="s">
        <v>405</v>
      </c>
      <c r="D146" s="178" t="s">
        <v>579</v>
      </c>
      <c r="E146" s="33" t="s">
        <v>454</v>
      </c>
      <c r="F146" s="337" t="s">
        <v>408</v>
      </c>
      <c r="G146" s="304"/>
      <c r="H146" s="304"/>
      <c r="I146" s="304"/>
      <c r="J146" s="304"/>
      <c r="K146" s="304"/>
      <c r="L146" s="304"/>
      <c r="M146" s="304"/>
      <c r="N146" s="304"/>
      <c r="O146" s="304"/>
      <c r="P146" s="304"/>
      <c r="Q146" s="304"/>
      <c r="R146" s="304"/>
      <c r="S146" s="304"/>
      <c r="T146" s="304"/>
      <c r="U146" s="304"/>
      <c r="V146" s="304"/>
      <c r="W146" s="309"/>
      <c r="X146" s="322" t="s">
        <v>97</v>
      </c>
      <c r="Y146" s="322" t="s">
        <v>187</v>
      </c>
      <c r="Z146" s="309">
        <v>190000</v>
      </c>
      <c r="AA146" s="304"/>
      <c r="AB146" s="304"/>
      <c r="AC146" s="304"/>
      <c r="AD146" s="337" t="s">
        <v>409</v>
      </c>
      <c r="AE146" s="304"/>
      <c r="AF146" s="311" t="s">
        <v>563</v>
      </c>
    </row>
    <row r="147" spans="1:32" ht="127.5">
      <c r="A147" s="322">
        <v>20</v>
      </c>
      <c r="B147" s="37" t="s">
        <v>192</v>
      </c>
      <c r="C147" s="337" t="s">
        <v>405</v>
      </c>
      <c r="D147" s="178" t="s">
        <v>580</v>
      </c>
      <c r="E147" s="33" t="s">
        <v>454</v>
      </c>
      <c r="F147" s="337" t="s">
        <v>408</v>
      </c>
      <c r="G147" s="304"/>
      <c r="H147" s="304"/>
      <c r="I147" s="304"/>
      <c r="J147" s="304"/>
      <c r="K147" s="304"/>
      <c r="L147" s="304"/>
      <c r="M147" s="304"/>
      <c r="N147" s="304"/>
      <c r="O147" s="304"/>
      <c r="P147" s="304"/>
      <c r="Q147" s="304"/>
      <c r="R147" s="304"/>
      <c r="S147" s="304"/>
      <c r="T147" s="304"/>
      <c r="U147" s="304"/>
      <c r="V147" s="304"/>
      <c r="W147" s="309"/>
      <c r="X147" s="322" t="s">
        <v>97</v>
      </c>
      <c r="Y147" s="322" t="s">
        <v>187</v>
      </c>
      <c r="Z147" s="309">
        <v>175000</v>
      </c>
      <c r="AA147" s="304"/>
      <c r="AB147" s="304"/>
      <c r="AC147" s="304"/>
      <c r="AD147" s="337" t="s">
        <v>409</v>
      </c>
      <c r="AE147" s="304"/>
      <c r="AF147" s="311" t="s">
        <v>417</v>
      </c>
    </row>
    <row r="148" spans="1:32" ht="127.5">
      <c r="A148" s="322">
        <v>21</v>
      </c>
      <c r="B148" s="37" t="s">
        <v>192</v>
      </c>
      <c r="C148" s="337" t="s">
        <v>405</v>
      </c>
      <c r="D148" s="178" t="s">
        <v>581</v>
      </c>
      <c r="E148" s="33" t="s">
        <v>454</v>
      </c>
      <c r="F148" s="337" t="s">
        <v>408</v>
      </c>
      <c r="G148" s="304"/>
      <c r="H148" s="304"/>
      <c r="I148" s="304"/>
      <c r="J148" s="304"/>
      <c r="K148" s="304"/>
      <c r="L148" s="304"/>
      <c r="M148" s="304"/>
      <c r="N148" s="304"/>
      <c r="O148" s="304"/>
      <c r="P148" s="304"/>
      <c r="Q148" s="304"/>
      <c r="R148" s="304"/>
      <c r="S148" s="304"/>
      <c r="T148" s="304"/>
      <c r="U148" s="304"/>
      <c r="V148" s="304"/>
      <c r="W148" s="309"/>
      <c r="X148" s="322" t="s">
        <v>97</v>
      </c>
      <c r="Y148" s="322" t="s">
        <v>187</v>
      </c>
      <c r="Z148" s="309">
        <v>150000</v>
      </c>
      <c r="AA148" s="304"/>
      <c r="AB148" s="304"/>
      <c r="AC148" s="304"/>
      <c r="AD148" s="337" t="s">
        <v>409</v>
      </c>
      <c r="AE148" s="304"/>
      <c r="AF148" s="311" t="s">
        <v>563</v>
      </c>
    </row>
    <row r="149" spans="1:32" ht="127.5">
      <c r="A149" s="322">
        <v>22</v>
      </c>
      <c r="B149" s="37" t="s">
        <v>192</v>
      </c>
      <c r="C149" s="337" t="s">
        <v>405</v>
      </c>
      <c r="D149" s="178" t="s">
        <v>582</v>
      </c>
      <c r="E149" s="33" t="s">
        <v>454</v>
      </c>
      <c r="F149" s="337" t="s">
        <v>408</v>
      </c>
      <c r="G149" s="304"/>
      <c r="H149" s="304"/>
      <c r="I149" s="304"/>
      <c r="J149" s="304"/>
      <c r="K149" s="304"/>
      <c r="L149" s="304"/>
      <c r="M149" s="304"/>
      <c r="N149" s="304"/>
      <c r="O149" s="304"/>
      <c r="P149" s="304"/>
      <c r="Q149" s="304"/>
      <c r="R149" s="304"/>
      <c r="S149" s="304"/>
      <c r="T149" s="304"/>
      <c r="U149" s="304"/>
      <c r="V149" s="304"/>
      <c r="W149" s="309"/>
      <c r="X149" s="322" t="s">
        <v>97</v>
      </c>
      <c r="Y149" s="322" t="s">
        <v>187</v>
      </c>
      <c r="Z149" s="309">
        <v>400000</v>
      </c>
      <c r="AA149" s="304"/>
      <c r="AB149" s="304"/>
      <c r="AC149" s="304"/>
      <c r="AD149" s="337" t="s">
        <v>409</v>
      </c>
      <c r="AE149" s="304"/>
      <c r="AF149" s="311" t="s">
        <v>417</v>
      </c>
    </row>
    <row r="150" spans="1:32" ht="127.5">
      <c r="A150" s="322">
        <v>23</v>
      </c>
      <c r="B150" s="37" t="s">
        <v>192</v>
      </c>
      <c r="C150" s="337" t="s">
        <v>405</v>
      </c>
      <c r="D150" s="178" t="s">
        <v>583</v>
      </c>
      <c r="E150" s="33" t="s">
        <v>454</v>
      </c>
      <c r="F150" s="337" t="s">
        <v>408</v>
      </c>
      <c r="G150" s="304"/>
      <c r="H150" s="304"/>
      <c r="I150" s="304"/>
      <c r="J150" s="304"/>
      <c r="K150" s="304"/>
      <c r="L150" s="304"/>
      <c r="M150" s="304"/>
      <c r="N150" s="304"/>
      <c r="O150" s="304"/>
      <c r="P150" s="304"/>
      <c r="Q150" s="304"/>
      <c r="R150" s="304"/>
      <c r="S150" s="304"/>
      <c r="T150" s="304"/>
      <c r="U150" s="304"/>
      <c r="V150" s="304"/>
      <c r="W150" s="309"/>
      <c r="X150" s="322" t="s">
        <v>97</v>
      </c>
      <c r="Y150" s="322" t="s">
        <v>187</v>
      </c>
      <c r="Z150" s="309">
        <v>80000</v>
      </c>
      <c r="AA150" s="304"/>
      <c r="AB150" s="304"/>
      <c r="AC150" s="304"/>
      <c r="AD150" s="337" t="s">
        <v>409</v>
      </c>
      <c r="AE150" s="304"/>
      <c r="AF150" s="311" t="s">
        <v>584</v>
      </c>
    </row>
    <row r="151" spans="1:32" ht="127.5">
      <c r="A151" s="322">
        <v>24</v>
      </c>
      <c r="B151" s="37" t="s">
        <v>192</v>
      </c>
      <c r="C151" s="337" t="s">
        <v>405</v>
      </c>
      <c r="D151" s="178" t="s">
        <v>585</v>
      </c>
      <c r="E151" s="33" t="s">
        <v>454</v>
      </c>
      <c r="F151" s="337" t="s">
        <v>408</v>
      </c>
      <c r="G151" s="304"/>
      <c r="H151" s="304"/>
      <c r="I151" s="304"/>
      <c r="J151" s="304"/>
      <c r="K151" s="304"/>
      <c r="L151" s="304"/>
      <c r="M151" s="304"/>
      <c r="N151" s="304"/>
      <c r="O151" s="304"/>
      <c r="P151" s="304"/>
      <c r="Q151" s="304"/>
      <c r="R151" s="304"/>
      <c r="S151" s="304"/>
      <c r="T151" s="304"/>
      <c r="U151" s="304"/>
      <c r="V151" s="304"/>
      <c r="W151" s="309"/>
      <c r="X151" s="322" t="s">
        <v>97</v>
      </c>
      <c r="Y151" s="322" t="s">
        <v>187</v>
      </c>
      <c r="Z151" s="309">
        <v>700000</v>
      </c>
      <c r="AA151" s="304"/>
      <c r="AB151" s="304"/>
      <c r="AC151" s="304"/>
      <c r="AD151" s="337" t="s">
        <v>409</v>
      </c>
      <c r="AE151" s="304"/>
      <c r="AF151" s="311" t="s">
        <v>417</v>
      </c>
    </row>
    <row r="152" spans="1:32" ht="127.5">
      <c r="A152" s="322">
        <v>25</v>
      </c>
      <c r="B152" s="37" t="s">
        <v>192</v>
      </c>
      <c r="C152" s="337" t="s">
        <v>405</v>
      </c>
      <c r="D152" s="178" t="s">
        <v>586</v>
      </c>
      <c r="E152" s="33" t="s">
        <v>454</v>
      </c>
      <c r="F152" s="337" t="s">
        <v>408</v>
      </c>
      <c r="G152" s="304"/>
      <c r="H152" s="304"/>
      <c r="I152" s="304"/>
      <c r="J152" s="304"/>
      <c r="K152" s="304"/>
      <c r="L152" s="304"/>
      <c r="M152" s="304"/>
      <c r="N152" s="304"/>
      <c r="O152" s="304"/>
      <c r="P152" s="304"/>
      <c r="Q152" s="304"/>
      <c r="R152" s="304"/>
      <c r="S152" s="304"/>
      <c r="T152" s="304"/>
      <c r="U152" s="304"/>
      <c r="V152" s="304"/>
      <c r="W152" s="309"/>
      <c r="X152" s="322" t="s">
        <v>97</v>
      </c>
      <c r="Y152" s="322" t="s">
        <v>187</v>
      </c>
      <c r="Z152" s="309">
        <v>1000000</v>
      </c>
      <c r="AA152" s="304"/>
      <c r="AB152" s="304"/>
      <c r="AC152" s="304"/>
      <c r="AD152" s="337" t="s">
        <v>409</v>
      </c>
      <c r="AE152" s="304"/>
      <c r="AF152" s="311" t="s">
        <v>413</v>
      </c>
    </row>
    <row r="153" spans="1:32" ht="127.5">
      <c r="A153" s="322">
        <v>26</v>
      </c>
      <c r="B153" s="37" t="s">
        <v>192</v>
      </c>
      <c r="C153" s="337" t="s">
        <v>405</v>
      </c>
      <c r="D153" s="178" t="s">
        <v>587</v>
      </c>
      <c r="E153" s="33" t="s">
        <v>454</v>
      </c>
      <c r="F153" s="337" t="s">
        <v>408</v>
      </c>
      <c r="G153" s="304"/>
      <c r="H153" s="304"/>
      <c r="I153" s="304"/>
      <c r="J153" s="304"/>
      <c r="K153" s="304"/>
      <c r="L153" s="304"/>
      <c r="M153" s="304"/>
      <c r="N153" s="304"/>
      <c r="O153" s="304"/>
      <c r="P153" s="304"/>
      <c r="Q153" s="304"/>
      <c r="R153" s="304"/>
      <c r="S153" s="304"/>
      <c r="T153" s="304"/>
      <c r="U153" s="304"/>
      <c r="V153" s="304"/>
      <c r="W153" s="309"/>
      <c r="X153" s="322" t="s">
        <v>97</v>
      </c>
      <c r="Y153" s="322" t="s">
        <v>187</v>
      </c>
      <c r="Z153" s="309">
        <v>480000</v>
      </c>
      <c r="AA153" s="304"/>
      <c r="AB153" s="304"/>
      <c r="AC153" s="304"/>
      <c r="AD153" s="337" t="s">
        <v>409</v>
      </c>
      <c r="AE153" s="304"/>
      <c r="AF153" s="311" t="s">
        <v>413</v>
      </c>
    </row>
    <row r="154" spans="1:32" ht="127.5">
      <c r="A154" s="322">
        <v>27</v>
      </c>
      <c r="B154" s="37" t="s">
        <v>192</v>
      </c>
      <c r="C154" s="337" t="s">
        <v>405</v>
      </c>
      <c r="D154" s="178" t="s">
        <v>588</v>
      </c>
      <c r="E154" s="33" t="s">
        <v>454</v>
      </c>
      <c r="F154" s="337" t="s">
        <v>408</v>
      </c>
      <c r="G154" s="304"/>
      <c r="H154" s="304"/>
      <c r="I154" s="304"/>
      <c r="J154" s="304"/>
      <c r="K154" s="304"/>
      <c r="L154" s="304"/>
      <c r="M154" s="304"/>
      <c r="N154" s="304"/>
      <c r="O154" s="304"/>
      <c r="P154" s="304"/>
      <c r="Q154" s="304"/>
      <c r="R154" s="304"/>
      <c r="S154" s="304"/>
      <c r="T154" s="304"/>
      <c r="U154" s="304"/>
      <c r="V154" s="304"/>
      <c r="W154" s="309"/>
      <c r="X154" s="322" t="s">
        <v>97</v>
      </c>
      <c r="Y154" s="322" t="s">
        <v>187</v>
      </c>
      <c r="Z154" s="309">
        <v>200000</v>
      </c>
      <c r="AA154" s="304"/>
      <c r="AB154" s="304"/>
      <c r="AC154" s="304"/>
      <c r="AD154" s="337" t="s">
        <v>409</v>
      </c>
      <c r="AE154" s="304"/>
      <c r="AF154" s="311" t="s">
        <v>569</v>
      </c>
    </row>
    <row r="155" spans="1:32" ht="127.5">
      <c r="A155" s="322">
        <v>28</v>
      </c>
      <c r="B155" s="37" t="s">
        <v>192</v>
      </c>
      <c r="C155" s="337" t="s">
        <v>405</v>
      </c>
      <c r="D155" s="178" t="s">
        <v>589</v>
      </c>
      <c r="E155" s="33" t="s">
        <v>454</v>
      </c>
      <c r="F155" s="337" t="s">
        <v>408</v>
      </c>
      <c r="G155" s="304"/>
      <c r="H155" s="304"/>
      <c r="I155" s="304"/>
      <c r="J155" s="304"/>
      <c r="K155" s="304"/>
      <c r="L155" s="304"/>
      <c r="M155" s="304"/>
      <c r="N155" s="304"/>
      <c r="O155" s="304"/>
      <c r="P155" s="304"/>
      <c r="Q155" s="304"/>
      <c r="R155" s="304"/>
      <c r="S155" s="304"/>
      <c r="T155" s="304"/>
      <c r="U155" s="304"/>
      <c r="V155" s="304"/>
      <c r="W155" s="309"/>
      <c r="X155" s="322" t="s">
        <v>97</v>
      </c>
      <c r="Y155" s="322" t="s">
        <v>187</v>
      </c>
      <c r="Z155" s="309">
        <v>1400000</v>
      </c>
      <c r="AA155" s="304"/>
      <c r="AB155" s="304"/>
      <c r="AC155" s="304"/>
      <c r="AD155" s="337" t="s">
        <v>409</v>
      </c>
      <c r="AE155" s="304"/>
      <c r="AF155" s="311" t="s">
        <v>555</v>
      </c>
    </row>
    <row r="156" spans="1:32" ht="127.5">
      <c r="A156" s="322">
        <v>29</v>
      </c>
      <c r="B156" s="37" t="s">
        <v>192</v>
      </c>
      <c r="C156" s="337" t="s">
        <v>405</v>
      </c>
      <c r="D156" s="178" t="s">
        <v>590</v>
      </c>
      <c r="E156" s="33" t="s">
        <v>454</v>
      </c>
      <c r="F156" s="337" t="s">
        <v>408</v>
      </c>
      <c r="G156" s="304"/>
      <c r="H156" s="304"/>
      <c r="I156" s="304"/>
      <c r="J156" s="304"/>
      <c r="K156" s="304"/>
      <c r="L156" s="304"/>
      <c r="M156" s="304"/>
      <c r="N156" s="304"/>
      <c r="O156" s="304"/>
      <c r="P156" s="304"/>
      <c r="Q156" s="304"/>
      <c r="R156" s="304"/>
      <c r="S156" s="304"/>
      <c r="T156" s="304"/>
      <c r="U156" s="304"/>
      <c r="V156" s="304"/>
      <c r="W156" s="309"/>
      <c r="X156" s="322" t="s">
        <v>97</v>
      </c>
      <c r="Y156" s="322" t="s">
        <v>187</v>
      </c>
      <c r="Z156" s="309">
        <v>100000</v>
      </c>
      <c r="AA156" s="304"/>
      <c r="AB156" s="304"/>
      <c r="AC156" s="304"/>
      <c r="AD156" s="337" t="s">
        <v>409</v>
      </c>
      <c r="AE156" s="304"/>
      <c r="AF156" s="311" t="s">
        <v>563</v>
      </c>
    </row>
    <row r="157" spans="1:32" ht="127.5">
      <c r="A157" s="322">
        <v>30</v>
      </c>
      <c r="B157" s="37" t="s">
        <v>192</v>
      </c>
      <c r="C157" s="337" t="s">
        <v>405</v>
      </c>
      <c r="D157" s="178" t="s">
        <v>591</v>
      </c>
      <c r="E157" s="33" t="s">
        <v>454</v>
      </c>
      <c r="F157" s="337" t="s">
        <v>408</v>
      </c>
      <c r="G157" s="304"/>
      <c r="H157" s="304"/>
      <c r="I157" s="304"/>
      <c r="J157" s="304"/>
      <c r="K157" s="304"/>
      <c r="L157" s="304"/>
      <c r="M157" s="304"/>
      <c r="N157" s="304"/>
      <c r="O157" s="304"/>
      <c r="P157" s="304"/>
      <c r="Q157" s="304"/>
      <c r="R157" s="304"/>
      <c r="S157" s="304"/>
      <c r="T157" s="304"/>
      <c r="U157" s="304"/>
      <c r="V157" s="304"/>
      <c r="W157" s="309"/>
      <c r="X157" s="322" t="s">
        <v>97</v>
      </c>
      <c r="Y157" s="322" t="s">
        <v>187</v>
      </c>
      <c r="Z157" s="309">
        <v>70000</v>
      </c>
      <c r="AA157" s="304"/>
      <c r="AB157" s="304"/>
      <c r="AC157" s="304"/>
      <c r="AD157" s="337" t="s">
        <v>409</v>
      </c>
      <c r="AE157" s="304"/>
      <c r="AF157" s="311" t="s">
        <v>415</v>
      </c>
    </row>
    <row r="158" spans="1:32" ht="127.5">
      <c r="A158" s="322">
        <v>31</v>
      </c>
      <c r="B158" s="37" t="s">
        <v>192</v>
      </c>
      <c r="C158" s="337" t="s">
        <v>405</v>
      </c>
      <c r="D158" s="178" t="s">
        <v>592</v>
      </c>
      <c r="E158" s="33" t="s">
        <v>454</v>
      </c>
      <c r="F158" s="337" t="s">
        <v>408</v>
      </c>
      <c r="G158" s="304"/>
      <c r="H158" s="304"/>
      <c r="I158" s="304"/>
      <c r="J158" s="304"/>
      <c r="K158" s="304"/>
      <c r="L158" s="304"/>
      <c r="M158" s="304"/>
      <c r="N158" s="304"/>
      <c r="O158" s="304"/>
      <c r="P158" s="304"/>
      <c r="Q158" s="304"/>
      <c r="R158" s="304"/>
      <c r="S158" s="304"/>
      <c r="T158" s="304"/>
      <c r="U158" s="304"/>
      <c r="V158" s="304"/>
      <c r="W158" s="309"/>
      <c r="X158" s="322" t="s">
        <v>97</v>
      </c>
      <c r="Y158" s="322" t="s">
        <v>187</v>
      </c>
      <c r="Z158" s="309">
        <v>55000</v>
      </c>
      <c r="AA158" s="304"/>
      <c r="AB158" s="304"/>
      <c r="AC158" s="304"/>
      <c r="AD158" s="337" t="s">
        <v>409</v>
      </c>
      <c r="AE158" s="304"/>
      <c r="AF158" s="311" t="s">
        <v>417</v>
      </c>
    </row>
    <row r="159" spans="1:32" ht="127.5">
      <c r="A159" s="322">
        <v>32</v>
      </c>
      <c r="B159" s="37" t="s">
        <v>192</v>
      </c>
      <c r="C159" s="337" t="s">
        <v>405</v>
      </c>
      <c r="D159" s="178" t="s">
        <v>593</v>
      </c>
      <c r="E159" s="33" t="s">
        <v>454</v>
      </c>
      <c r="F159" s="337" t="s">
        <v>408</v>
      </c>
      <c r="G159" s="304"/>
      <c r="H159" s="304"/>
      <c r="I159" s="304"/>
      <c r="J159" s="304"/>
      <c r="K159" s="304"/>
      <c r="L159" s="304"/>
      <c r="M159" s="304"/>
      <c r="N159" s="304"/>
      <c r="O159" s="304"/>
      <c r="P159" s="304"/>
      <c r="Q159" s="304"/>
      <c r="R159" s="304"/>
      <c r="S159" s="304"/>
      <c r="T159" s="304"/>
      <c r="U159" s="304"/>
      <c r="V159" s="304"/>
      <c r="W159" s="309"/>
      <c r="X159" s="322" t="s">
        <v>97</v>
      </c>
      <c r="Y159" s="322" t="s">
        <v>187</v>
      </c>
      <c r="Z159" s="309">
        <v>180000</v>
      </c>
      <c r="AA159" s="304"/>
      <c r="AB159" s="304"/>
      <c r="AC159" s="304"/>
      <c r="AD159" s="337" t="s">
        <v>409</v>
      </c>
      <c r="AE159" s="304"/>
      <c r="AF159" s="311" t="s">
        <v>584</v>
      </c>
    </row>
    <row r="160" spans="1:32" ht="127.5">
      <c r="A160" s="322">
        <v>33</v>
      </c>
      <c r="B160" s="37" t="s">
        <v>192</v>
      </c>
      <c r="C160" s="337" t="s">
        <v>405</v>
      </c>
      <c r="D160" s="178" t="s">
        <v>594</v>
      </c>
      <c r="E160" s="33" t="s">
        <v>454</v>
      </c>
      <c r="F160" s="337" t="s">
        <v>408</v>
      </c>
      <c r="G160" s="304"/>
      <c r="H160" s="304"/>
      <c r="I160" s="304"/>
      <c r="J160" s="304"/>
      <c r="K160" s="304"/>
      <c r="L160" s="304"/>
      <c r="M160" s="304"/>
      <c r="N160" s="304"/>
      <c r="O160" s="304"/>
      <c r="P160" s="304"/>
      <c r="Q160" s="304"/>
      <c r="R160" s="304"/>
      <c r="S160" s="304"/>
      <c r="T160" s="304"/>
      <c r="U160" s="304"/>
      <c r="V160" s="304"/>
      <c r="W160" s="309"/>
      <c r="X160" s="322" t="s">
        <v>97</v>
      </c>
      <c r="Y160" s="322" t="s">
        <v>187</v>
      </c>
      <c r="Z160" s="309">
        <v>55000</v>
      </c>
      <c r="AA160" s="304"/>
      <c r="AB160" s="304"/>
      <c r="AC160" s="304"/>
      <c r="AD160" s="337" t="s">
        <v>409</v>
      </c>
      <c r="AE160" s="304"/>
      <c r="AF160" s="311" t="s">
        <v>415</v>
      </c>
    </row>
    <row r="161" spans="1:32" ht="127.5">
      <c r="A161" s="322">
        <v>34</v>
      </c>
      <c r="B161" s="37" t="s">
        <v>192</v>
      </c>
      <c r="C161" s="337" t="s">
        <v>405</v>
      </c>
      <c r="D161" s="178" t="s">
        <v>595</v>
      </c>
      <c r="E161" s="33" t="s">
        <v>454</v>
      </c>
      <c r="F161" s="337" t="s">
        <v>408</v>
      </c>
      <c r="G161" s="304"/>
      <c r="H161" s="304"/>
      <c r="I161" s="304"/>
      <c r="J161" s="304"/>
      <c r="K161" s="304"/>
      <c r="L161" s="304"/>
      <c r="M161" s="304"/>
      <c r="N161" s="304"/>
      <c r="O161" s="304"/>
      <c r="P161" s="304"/>
      <c r="Q161" s="304"/>
      <c r="R161" s="304"/>
      <c r="S161" s="304"/>
      <c r="T161" s="304"/>
      <c r="U161" s="304"/>
      <c r="V161" s="304"/>
      <c r="W161" s="309"/>
      <c r="X161" s="322" t="s">
        <v>97</v>
      </c>
      <c r="Y161" s="322" t="s">
        <v>187</v>
      </c>
      <c r="Z161" s="309">
        <v>1000000</v>
      </c>
      <c r="AA161" s="304"/>
      <c r="AB161" s="304"/>
      <c r="AC161" s="304"/>
      <c r="AD161" s="337" t="s">
        <v>409</v>
      </c>
      <c r="AE161" s="304"/>
      <c r="AF161" s="311" t="s">
        <v>596</v>
      </c>
    </row>
    <row r="162" spans="1:32" ht="127.5">
      <c r="A162" s="322">
        <v>35</v>
      </c>
      <c r="B162" s="37" t="s">
        <v>192</v>
      </c>
      <c r="C162" s="337" t="s">
        <v>405</v>
      </c>
      <c r="D162" s="178" t="s">
        <v>597</v>
      </c>
      <c r="E162" s="33" t="s">
        <v>454</v>
      </c>
      <c r="F162" s="337" t="s">
        <v>408</v>
      </c>
      <c r="G162" s="304"/>
      <c r="H162" s="304"/>
      <c r="I162" s="304"/>
      <c r="J162" s="304"/>
      <c r="K162" s="304"/>
      <c r="L162" s="304"/>
      <c r="M162" s="304"/>
      <c r="N162" s="304"/>
      <c r="O162" s="304"/>
      <c r="P162" s="304"/>
      <c r="Q162" s="304"/>
      <c r="R162" s="304"/>
      <c r="S162" s="304"/>
      <c r="T162" s="304"/>
      <c r="U162" s="304"/>
      <c r="V162" s="304"/>
      <c r="W162" s="309"/>
      <c r="X162" s="322" t="s">
        <v>97</v>
      </c>
      <c r="Y162" s="322" t="s">
        <v>187</v>
      </c>
      <c r="Z162" s="309">
        <v>250000</v>
      </c>
      <c r="AA162" s="304"/>
      <c r="AB162" s="304"/>
      <c r="AC162" s="304"/>
      <c r="AD162" s="337" t="s">
        <v>409</v>
      </c>
      <c r="AE162" s="304"/>
      <c r="AF162" s="311" t="s">
        <v>417</v>
      </c>
    </row>
    <row r="163" spans="1:32" ht="127.5">
      <c r="A163" s="322">
        <v>36</v>
      </c>
      <c r="B163" s="37" t="s">
        <v>192</v>
      </c>
      <c r="C163" s="337" t="s">
        <v>405</v>
      </c>
      <c r="D163" s="178" t="s">
        <v>598</v>
      </c>
      <c r="E163" s="33" t="s">
        <v>454</v>
      </c>
      <c r="F163" s="337" t="s">
        <v>408</v>
      </c>
      <c r="G163" s="304"/>
      <c r="H163" s="304"/>
      <c r="I163" s="304"/>
      <c r="J163" s="304"/>
      <c r="K163" s="304"/>
      <c r="L163" s="304"/>
      <c r="M163" s="304"/>
      <c r="N163" s="304"/>
      <c r="O163" s="304"/>
      <c r="P163" s="304"/>
      <c r="Q163" s="304"/>
      <c r="R163" s="304"/>
      <c r="S163" s="304"/>
      <c r="T163" s="304"/>
      <c r="U163" s="304"/>
      <c r="V163" s="304"/>
      <c r="W163" s="309"/>
      <c r="X163" s="322" t="s">
        <v>97</v>
      </c>
      <c r="Y163" s="322" t="s">
        <v>187</v>
      </c>
      <c r="Z163" s="309">
        <v>120000</v>
      </c>
      <c r="AA163" s="304"/>
      <c r="AB163" s="304"/>
      <c r="AC163" s="304"/>
      <c r="AD163" s="337" t="s">
        <v>409</v>
      </c>
      <c r="AE163" s="304"/>
      <c r="AF163" s="311" t="s">
        <v>415</v>
      </c>
    </row>
    <row r="164" spans="1:32" ht="127.5">
      <c r="A164" s="322">
        <v>37</v>
      </c>
      <c r="B164" s="37" t="s">
        <v>192</v>
      </c>
      <c r="C164" s="337" t="s">
        <v>405</v>
      </c>
      <c r="D164" s="178" t="s">
        <v>599</v>
      </c>
      <c r="E164" s="33" t="s">
        <v>454</v>
      </c>
      <c r="F164" s="337" t="s">
        <v>408</v>
      </c>
      <c r="G164" s="304"/>
      <c r="H164" s="304"/>
      <c r="I164" s="304"/>
      <c r="J164" s="304"/>
      <c r="K164" s="304"/>
      <c r="L164" s="304"/>
      <c r="M164" s="304"/>
      <c r="N164" s="304"/>
      <c r="O164" s="304"/>
      <c r="P164" s="304"/>
      <c r="Q164" s="304"/>
      <c r="R164" s="304"/>
      <c r="S164" s="304"/>
      <c r="T164" s="304"/>
      <c r="U164" s="304"/>
      <c r="V164" s="304"/>
      <c r="W164" s="309"/>
      <c r="X164" s="322" t="s">
        <v>97</v>
      </c>
      <c r="Y164" s="322" t="s">
        <v>187</v>
      </c>
      <c r="Z164" s="309">
        <v>70000</v>
      </c>
      <c r="AA164" s="304"/>
      <c r="AB164" s="304"/>
      <c r="AC164" s="304"/>
      <c r="AD164" s="337" t="s">
        <v>409</v>
      </c>
      <c r="AE164" s="304"/>
      <c r="AF164" s="311" t="s">
        <v>417</v>
      </c>
    </row>
    <row r="165" spans="1:32" ht="127.5">
      <c r="A165" s="322">
        <v>38</v>
      </c>
      <c r="B165" s="37" t="s">
        <v>192</v>
      </c>
      <c r="C165" s="337" t="s">
        <v>405</v>
      </c>
      <c r="D165" s="178" t="s">
        <v>600</v>
      </c>
      <c r="E165" s="33" t="s">
        <v>454</v>
      </c>
      <c r="F165" s="337" t="s">
        <v>408</v>
      </c>
      <c r="G165" s="304"/>
      <c r="H165" s="304"/>
      <c r="I165" s="304"/>
      <c r="J165" s="304"/>
      <c r="K165" s="304"/>
      <c r="L165" s="304"/>
      <c r="M165" s="304"/>
      <c r="N165" s="304"/>
      <c r="O165" s="304"/>
      <c r="P165" s="304"/>
      <c r="Q165" s="304"/>
      <c r="R165" s="304"/>
      <c r="S165" s="304"/>
      <c r="T165" s="304"/>
      <c r="U165" s="304"/>
      <c r="V165" s="304"/>
      <c r="W165" s="309"/>
      <c r="X165" s="322" t="s">
        <v>97</v>
      </c>
      <c r="Y165" s="322" t="s">
        <v>187</v>
      </c>
      <c r="Z165" s="309">
        <v>55000</v>
      </c>
      <c r="AA165" s="304"/>
      <c r="AB165" s="304"/>
      <c r="AC165" s="304"/>
      <c r="AD165" s="337" t="s">
        <v>409</v>
      </c>
      <c r="AE165" s="304"/>
      <c r="AF165" s="311" t="s">
        <v>560</v>
      </c>
    </row>
    <row r="166" spans="1:32" ht="127.5">
      <c r="A166" s="322">
        <v>39</v>
      </c>
      <c r="B166" s="37" t="s">
        <v>192</v>
      </c>
      <c r="C166" s="337" t="s">
        <v>405</v>
      </c>
      <c r="D166" s="178" t="s">
        <v>601</v>
      </c>
      <c r="E166" s="33" t="s">
        <v>454</v>
      </c>
      <c r="F166" s="337" t="s">
        <v>408</v>
      </c>
      <c r="G166" s="304"/>
      <c r="H166" s="304"/>
      <c r="I166" s="304"/>
      <c r="J166" s="304"/>
      <c r="K166" s="304"/>
      <c r="L166" s="304"/>
      <c r="M166" s="304"/>
      <c r="N166" s="304"/>
      <c r="O166" s="304"/>
      <c r="P166" s="304"/>
      <c r="Q166" s="304"/>
      <c r="R166" s="304"/>
      <c r="S166" s="304"/>
      <c r="T166" s="304"/>
      <c r="U166" s="304"/>
      <c r="V166" s="304"/>
      <c r="W166" s="309"/>
      <c r="X166" s="322" t="s">
        <v>97</v>
      </c>
      <c r="Y166" s="322" t="s">
        <v>187</v>
      </c>
      <c r="Z166" s="309">
        <v>60000</v>
      </c>
      <c r="AA166" s="304"/>
      <c r="AB166" s="304"/>
      <c r="AC166" s="304"/>
      <c r="AD166" s="337" t="s">
        <v>409</v>
      </c>
      <c r="AE166" s="304"/>
      <c r="AF166" s="311" t="s">
        <v>417</v>
      </c>
    </row>
    <row r="167" spans="1:32" ht="127.5">
      <c r="A167" s="322">
        <v>40</v>
      </c>
      <c r="B167" s="37" t="s">
        <v>192</v>
      </c>
      <c r="C167" s="337" t="s">
        <v>405</v>
      </c>
      <c r="D167" s="178" t="s">
        <v>602</v>
      </c>
      <c r="E167" s="33" t="s">
        <v>454</v>
      </c>
      <c r="F167" s="337" t="s">
        <v>408</v>
      </c>
      <c r="G167" s="304"/>
      <c r="H167" s="304"/>
      <c r="I167" s="304"/>
      <c r="J167" s="304"/>
      <c r="K167" s="304"/>
      <c r="L167" s="304"/>
      <c r="M167" s="304"/>
      <c r="N167" s="304"/>
      <c r="O167" s="304"/>
      <c r="P167" s="304"/>
      <c r="Q167" s="304"/>
      <c r="R167" s="304"/>
      <c r="S167" s="304"/>
      <c r="T167" s="304"/>
      <c r="U167" s="304"/>
      <c r="V167" s="304"/>
      <c r="W167" s="309"/>
      <c r="X167" s="322" t="s">
        <v>97</v>
      </c>
      <c r="Y167" s="322" t="s">
        <v>187</v>
      </c>
      <c r="Z167" s="309">
        <v>2500000</v>
      </c>
      <c r="AA167" s="304"/>
      <c r="AB167" s="304"/>
      <c r="AC167" s="304"/>
      <c r="AD167" s="337" t="s">
        <v>409</v>
      </c>
      <c r="AE167" s="304"/>
      <c r="AF167" s="311" t="s">
        <v>603</v>
      </c>
    </row>
    <row r="168" spans="1:32" ht="127.5">
      <c r="A168" s="322">
        <v>41</v>
      </c>
      <c r="B168" s="37" t="s">
        <v>192</v>
      </c>
      <c r="C168" s="337" t="s">
        <v>405</v>
      </c>
      <c r="D168" s="178" t="s">
        <v>604</v>
      </c>
      <c r="E168" s="33" t="s">
        <v>454</v>
      </c>
      <c r="F168" s="337" t="s">
        <v>408</v>
      </c>
      <c r="G168" s="304"/>
      <c r="H168" s="304"/>
      <c r="I168" s="304"/>
      <c r="J168" s="304"/>
      <c r="K168" s="304"/>
      <c r="L168" s="304"/>
      <c r="M168" s="304"/>
      <c r="N168" s="304"/>
      <c r="O168" s="304"/>
      <c r="P168" s="304"/>
      <c r="Q168" s="304"/>
      <c r="R168" s="304"/>
      <c r="S168" s="304"/>
      <c r="T168" s="304"/>
      <c r="U168" s="304"/>
      <c r="V168" s="304"/>
      <c r="W168" s="309"/>
      <c r="X168" s="322" t="s">
        <v>97</v>
      </c>
      <c r="Y168" s="322" t="s">
        <v>187</v>
      </c>
      <c r="Z168" s="309">
        <v>120000</v>
      </c>
      <c r="AA168" s="304"/>
      <c r="AB168" s="304"/>
      <c r="AC168" s="304"/>
      <c r="AD168" s="337" t="s">
        <v>409</v>
      </c>
      <c r="AE168" s="304"/>
      <c r="AF168" s="311" t="s">
        <v>413</v>
      </c>
    </row>
    <row r="169" spans="1:32" ht="75">
      <c r="A169" s="322">
        <v>42</v>
      </c>
      <c r="B169" s="37" t="s">
        <v>192</v>
      </c>
      <c r="C169" s="33" t="s">
        <v>405</v>
      </c>
      <c r="D169" s="178" t="s">
        <v>605</v>
      </c>
      <c r="E169" s="33" t="s">
        <v>426</v>
      </c>
      <c r="F169" s="337" t="s">
        <v>408</v>
      </c>
      <c r="G169" s="304"/>
      <c r="H169" s="304"/>
      <c r="I169" s="304"/>
      <c r="J169" s="304"/>
      <c r="K169" s="304"/>
      <c r="L169" s="304"/>
      <c r="M169" s="304"/>
      <c r="N169" s="304"/>
      <c r="O169" s="304"/>
      <c r="P169" s="304"/>
      <c r="Q169" s="304"/>
      <c r="R169" s="304"/>
      <c r="S169" s="304"/>
      <c r="T169" s="304"/>
      <c r="U169" s="304"/>
      <c r="V169" s="304"/>
      <c r="W169" s="309"/>
      <c r="X169" s="322" t="s">
        <v>97</v>
      </c>
      <c r="Y169" s="322" t="s">
        <v>187</v>
      </c>
      <c r="Z169" s="309">
        <v>75160</v>
      </c>
      <c r="AA169" s="304"/>
      <c r="AB169" s="304"/>
      <c r="AC169" s="304"/>
      <c r="AD169" s="337" t="s">
        <v>409</v>
      </c>
      <c r="AE169" s="304"/>
      <c r="AF169" s="312" t="s">
        <v>606</v>
      </c>
    </row>
    <row r="170" spans="1:32" ht="75">
      <c r="A170" s="322">
        <v>43</v>
      </c>
      <c r="B170" s="37" t="s">
        <v>192</v>
      </c>
      <c r="C170" s="33" t="s">
        <v>405</v>
      </c>
      <c r="D170" s="178" t="s">
        <v>607</v>
      </c>
      <c r="E170" s="33" t="s">
        <v>426</v>
      </c>
      <c r="F170" s="337" t="s">
        <v>408</v>
      </c>
      <c r="G170" s="304"/>
      <c r="H170" s="304"/>
      <c r="I170" s="304"/>
      <c r="J170" s="304"/>
      <c r="K170" s="304"/>
      <c r="L170" s="304"/>
      <c r="M170" s="304"/>
      <c r="N170" s="304"/>
      <c r="O170" s="304"/>
      <c r="P170" s="304"/>
      <c r="Q170" s="304"/>
      <c r="R170" s="304"/>
      <c r="S170" s="304"/>
      <c r="T170" s="304"/>
      <c r="U170" s="304"/>
      <c r="V170" s="304"/>
      <c r="W170" s="309"/>
      <c r="X170" s="322" t="s">
        <v>97</v>
      </c>
      <c r="Y170" s="322" t="s">
        <v>187</v>
      </c>
      <c r="Z170" s="309">
        <v>157000</v>
      </c>
      <c r="AA170" s="304"/>
      <c r="AB170" s="304"/>
      <c r="AC170" s="304"/>
      <c r="AD170" s="337" t="s">
        <v>409</v>
      </c>
      <c r="AE170" s="304"/>
      <c r="AF170" s="312" t="s">
        <v>608</v>
      </c>
    </row>
    <row r="171" spans="1:32" ht="90">
      <c r="A171" s="322">
        <v>44</v>
      </c>
      <c r="B171" s="37" t="s">
        <v>192</v>
      </c>
      <c r="C171" s="338" t="s">
        <v>46</v>
      </c>
      <c r="D171" s="178" t="s">
        <v>609</v>
      </c>
      <c r="E171" s="33" t="s">
        <v>610</v>
      </c>
      <c r="F171" s="337" t="s">
        <v>408</v>
      </c>
      <c r="G171" s="304"/>
      <c r="H171" s="304"/>
      <c r="I171" s="304"/>
      <c r="J171" s="304"/>
      <c r="K171" s="304"/>
      <c r="L171" s="304"/>
      <c r="M171" s="304"/>
      <c r="N171" s="304"/>
      <c r="O171" s="304"/>
      <c r="P171" s="304"/>
      <c r="Q171" s="304"/>
      <c r="R171" s="304"/>
      <c r="S171" s="304"/>
      <c r="T171" s="304"/>
      <c r="U171" s="304"/>
      <c r="V171" s="304"/>
      <c r="W171" s="309"/>
      <c r="X171" s="322" t="s">
        <v>97</v>
      </c>
      <c r="Y171" s="322" t="s">
        <v>187</v>
      </c>
      <c r="Z171" s="309">
        <v>200000</v>
      </c>
      <c r="AA171" s="304"/>
      <c r="AB171" s="304"/>
      <c r="AC171" s="304"/>
      <c r="AD171" s="337" t="s">
        <v>409</v>
      </c>
      <c r="AE171" s="304"/>
      <c r="AF171" s="311" t="s">
        <v>611</v>
      </c>
    </row>
    <row r="172" spans="1:32" ht="90">
      <c r="A172" s="322">
        <v>45</v>
      </c>
      <c r="B172" s="37" t="s">
        <v>192</v>
      </c>
      <c r="C172" s="338" t="s">
        <v>46</v>
      </c>
      <c r="D172" s="178" t="s">
        <v>612</v>
      </c>
      <c r="E172" s="33" t="s">
        <v>610</v>
      </c>
      <c r="F172" s="337" t="s">
        <v>408</v>
      </c>
      <c r="G172" s="304"/>
      <c r="H172" s="304"/>
      <c r="I172" s="304"/>
      <c r="J172" s="304"/>
      <c r="K172" s="304"/>
      <c r="L172" s="304"/>
      <c r="M172" s="304"/>
      <c r="N172" s="304"/>
      <c r="O172" s="304"/>
      <c r="P172" s="304"/>
      <c r="Q172" s="304"/>
      <c r="R172" s="304"/>
      <c r="S172" s="304"/>
      <c r="T172" s="304"/>
      <c r="U172" s="304"/>
      <c r="V172" s="304"/>
      <c r="W172" s="309"/>
      <c r="X172" s="322" t="s">
        <v>97</v>
      </c>
      <c r="Y172" s="322" t="s">
        <v>187</v>
      </c>
      <c r="Z172" s="309">
        <v>140000</v>
      </c>
      <c r="AA172" s="304"/>
      <c r="AB172" s="304"/>
      <c r="AC172" s="304"/>
      <c r="AD172" s="337" t="s">
        <v>409</v>
      </c>
      <c r="AE172" s="304"/>
      <c r="AF172" s="311" t="s">
        <v>613</v>
      </c>
    </row>
    <row r="173" spans="1:32" ht="90">
      <c r="A173" s="322">
        <v>46</v>
      </c>
      <c r="B173" s="37" t="s">
        <v>192</v>
      </c>
      <c r="C173" s="338" t="s">
        <v>46</v>
      </c>
      <c r="D173" s="178" t="s">
        <v>614</v>
      </c>
      <c r="E173" s="33" t="s">
        <v>610</v>
      </c>
      <c r="F173" s="337" t="s">
        <v>408</v>
      </c>
      <c r="G173" s="304"/>
      <c r="H173" s="304"/>
      <c r="I173" s="304"/>
      <c r="J173" s="304"/>
      <c r="K173" s="304"/>
      <c r="L173" s="304"/>
      <c r="M173" s="304"/>
      <c r="N173" s="304"/>
      <c r="O173" s="304"/>
      <c r="P173" s="304"/>
      <c r="Q173" s="304"/>
      <c r="R173" s="304"/>
      <c r="S173" s="304"/>
      <c r="T173" s="304"/>
      <c r="U173" s="304"/>
      <c r="V173" s="304"/>
      <c r="W173" s="309"/>
      <c r="X173" s="322" t="s">
        <v>97</v>
      </c>
      <c r="Y173" s="322" t="s">
        <v>187</v>
      </c>
      <c r="Z173" s="309">
        <v>55000</v>
      </c>
      <c r="AA173" s="304"/>
      <c r="AB173" s="304"/>
      <c r="AC173" s="304"/>
      <c r="AD173" s="337" t="s">
        <v>409</v>
      </c>
      <c r="AE173" s="304"/>
      <c r="AF173" s="311" t="s">
        <v>613</v>
      </c>
    </row>
    <row r="174" spans="1:32" ht="89.25">
      <c r="A174" s="322">
        <v>47</v>
      </c>
      <c r="B174" s="37" t="s">
        <v>192</v>
      </c>
      <c r="C174" s="33" t="s">
        <v>457</v>
      </c>
      <c r="D174" s="178" t="s">
        <v>615</v>
      </c>
      <c r="E174" s="33" t="s">
        <v>459</v>
      </c>
      <c r="F174" s="337" t="s">
        <v>408</v>
      </c>
      <c r="G174" s="304"/>
      <c r="H174" s="304"/>
      <c r="I174" s="304"/>
      <c r="J174" s="304"/>
      <c r="K174" s="304"/>
      <c r="L174" s="304"/>
      <c r="M174" s="304"/>
      <c r="N174" s="304"/>
      <c r="O174" s="304"/>
      <c r="P174" s="304"/>
      <c r="Q174" s="304"/>
      <c r="R174" s="304"/>
      <c r="S174" s="304"/>
      <c r="T174" s="304"/>
      <c r="U174" s="304"/>
      <c r="V174" s="304"/>
      <c r="W174" s="309"/>
      <c r="X174" s="322" t="s">
        <v>97</v>
      </c>
      <c r="Y174" s="322" t="s">
        <v>187</v>
      </c>
      <c r="Z174" s="309">
        <v>130000</v>
      </c>
      <c r="AA174" s="304"/>
      <c r="AB174" s="304"/>
      <c r="AC174" s="304"/>
      <c r="AD174" s="337" t="s">
        <v>409</v>
      </c>
      <c r="AE174" s="304"/>
      <c r="AF174" s="311" t="s">
        <v>616</v>
      </c>
    </row>
    <row r="175" spans="1:32" ht="127.5">
      <c r="A175" s="322">
        <v>48</v>
      </c>
      <c r="B175" s="37" t="s">
        <v>192</v>
      </c>
      <c r="C175" s="337" t="s">
        <v>405</v>
      </c>
      <c r="D175" s="178" t="s">
        <v>617</v>
      </c>
      <c r="E175" s="33" t="s">
        <v>454</v>
      </c>
      <c r="F175" s="337" t="s">
        <v>408</v>
      </c>
      <c r="G175" s="304"/>
      <c r="H175" s="304"/>
      <c r="I175" s="304"/>
      <c r="J175" s="304"/>
      <c r="K175" s="304"/>
      <c r="L175" s="304"/>
      <c r="M175" s="304"/>
      <c r="N175" s="304"/>
      <c r="O175" s="304"/>
      <c r="P175" s="304"/>
      <c r="Q175" s="304"/>
      <c r="R175" s="304"/>
      <c r="S175" s="304"/>
      <c r="T175" s="304"/>
      <c r="U175" s="304"/>
      <c r="V175" s="304"/>
      <c r="W175" s="309"/>
      <c r="X175" s="322" t="s">
        <v>97</v>
      </c>
      <c r="Y175" s="322" t="s">
        <v>187</v>
      </c>
      <c r="Z175" s="309">
        <v>650000</v>
      </c>
      <c r="AA175" s="304"/>
      <c r="AB175" s="304"/>
      <c r="AC175" s="304"/>
      <c r="AD175" s="337" t="s">
        <v>409</v>
      </c>
      <c r="AE175" s="304"/>
      <c r="AF175" s="311" t="s">
        <v>618</v>
      </c>
    </row>
    <row r="176" spans="1:32" ht="111.75" customHeight="1">
      <c r="A176" s="322">
        <v>49</v>
      </c>
      <c r="B176" s="37" t="s">
        <v>192</v>
      </c>
      <c r="C176" s="33" t="s">
        <v>420</v>
      </c>
      <c r="D176" s="178" t="s">
        <v>619</v>
      </c>
      <c r="E176" s="33" t="s">
        <v>422</v>
      </c>
      <c r="F176" s="337" t="s">
        <v>408</v>
      </c>
      <c r="G176" s="304"/>
      <c r="H176" s="304"/>
      <c r="I176" s="304"/>
      <c r="J176" s="304"/>
      <c r="K176" s="304"/>
      <c r="L176" s="304"/>
      <c r="M176" s="304"/>
      <c r="N176" s="304"/>
      <c r="O176" s="304"/>
      <c r="P176" s="304"/>
      <c r="Q176" s="304"/>
      <c r="R176" s="304"/>
      <c r="S176" s="304"/>
      <c r="T176" s="304"/>
      <c r="U176" s="304"/>
      <c r="V176" s="304"/>
      <c r="W176" s="309"/>
      <c r="X176" s="322" t="s">
        <v>97</v>
      </c>
      <c r="Y176" s="322" t="s">
        <v>187</v>
      </c>
      <c r="Z176" s="309">
        <v>130000</v>
      </c>
      <c r="AA176" s="304"/>
      <c r="AB176" s="304"/>
      <c r="AC176" s="304"/>
      <c r="AD176" s="337" t="s">
        <v>409</v>
      </c>
      <c r="AE176" s="304"/>
      <c r="AF176" s="339" t="s">
        <v>620</v>
      </c>
    </row>
    <row r="177" spans="1:32" ht="127.5">
      <c r="A177" s="322">
        <v>50</v>
      </c>
      <c r="B177" s="37" t="s">
        <v>192</v>
      </c>
      <c r="C177" s="337" t="s">
        <v>405</v>
      </c>
      <c r="D177" s="178" t="s">
        <v>621</v>
      </c>
      <c r="E177" s="33" t="s">
        <v>454</v>
      </c>
      <c r="F177" s="337" t="s">
        <v>408</v>
      </c>
      <c r="G177" s="304"/>
      <c r="H177" s="304"/>
      <c r="I177" s="304"/>
      <c r="J177" s="304"/>
      <c r="K177" s="304"/>
      <c r="L177" s="304"/>
      <c r="M177" s="304"/>
      <c r="N177" s="304"/>
      <c r="O177" s="304"/>
      <c r="P177" s="304"/>
      <c r="Q177" s="304"/>
      <c r="R177" s="304"/>
      <c r="S177" s="304"/>
      <c r="T177" s="304"/>
      <c r="U177" s="304"/>
      <c r="V177" s="304"/>
      <c r="W177" s="309"/>
      <c r="X177" s="322" t="s">
        <v>97</v>
      </c>
      <c r="Y177" s="322" t="s">
        <v>187</v>
      </c>
      <c r="Z177" s="309">
        <v>100000</v>
      </c>
      <c r="AA177" s="304"/>
      <c r="AB177" s="304"/>
      <c r="AC177" s="304"/>
      <c r="AD177" s="337" t="s">
        <v>409</v>
      </c>
      <c r="AE177" s="304"/>
      <c r="AF177" s="311" t="s">
        <v>417</v>
      </c>
    </row>
    <row r="178" spans="1:32" ht="127.5">
      <c r="A178" s="322">
        <v>51</v>
      </c>
      <c r="B178" s="37" t="s">
        <v>192</v>
      </c>
      <c r="C178" s="337" t="s">
        <v>405</v>
      </c>
      <c r="D178" s="178" t="s">
        <v>622</v>
      </c>
      <c r="E178" s="33" t="s">
        <v>454</v>
      </c>
      <c r="F178" s="337" t="s">
        <v>408</v>
      </c>
      <c r="G178" s="304"/>
      <c r="H178" s="304"/>
      <c r="I178" s="304"/>
      <c r="J178" s="304"/>
      <c r="K178" s="304"/>
      <c r="L178" s="304"/>
      <c r="M178" s="304"/>
      <c r="N178" s="304"/>
      <c r="O178" s="304"/>
      <c r="P178" s="304"/>
      <c r="Q178" s="304"/>
      <c r="R178" s="304"/>
      <c r="S178" s="304"/>
      <c r="T178" s="304"/>
      <c r="U178" s="304"/>
      <c r="V178" s="304"/>
      <c r="W178" s="309"/>
      <c r="X178" s="322" t="s">
        <v>97</v>
      </c>
      <c r="Y178" s="322" t="s">
        <v>187</v>
      </c>
      <c r="Z178" s="309">
        <v>140000</v>
      </c>
      <c r="AA178" s="304"/>
      <c r="AB178" s="304"/>
      <c r="AC178" s="304"/>
      <c r="AD178" s="337" t="s">
        <v>409</v>
      </c>
      <c r="AE178" s="304"/>
      <c r="AF178" s="311" t="s">
        <v>560</v>
      </c>
    </row>
    <row r="179" spans="1:32" ht="127.5">
      <c r="A179" s="322">
        <v>52</v>
      </c>
      <c r="B179" s="37" t="s">
        <v>192</v>
      </c>
      <c r="C179" s="337" t="s">
        <v>405</v>
      </c>
      <c r="D179" s="178" t="s">
        <v>623</v>
      </c>
      <c r="E179" s="33" t="s">
        <v>454</v>
      </c>
      <c r="F179" s="337" t="s">
        <v>408</v>
      </c>
      <c r="G179" s="304"/>
      <c r="H179" s="304"/>
      <c r="I179" s="304"/>
      <c r="J179" s="304"/>
      <c r="K179" s="304"/>
      <c r="L179" s="304"/>
      <c r="M179" s="304"/>
      <c r="N179" s="304"/>
      <c r="O179" s="304"/>
      <c r="P179" s="304"/>
      <c r="Q179" s="304"/>
      <c r="R179" s="304"/>
      <c r="S179" s="304"/>
      <c r="T179" s="304"/>
      <c r="U179" s="304"/>
      <c r="V179" s="304"/>
      <c r="W179" s="309"/>
      <c r="X179" s="322" t="s">
        <v>97</v>
      </c>
      <c r="Y179" s="322" t="s">
        <v>187</v>
      </c>
      <c r="Z179" s="309">
        <v>350000</v>
      </c>
      <c r="AA179" s="304"/>
      <c r="AB179" s="304"/>
      <c r="AC179" s="304"/>
      <c r="AD179" s="337" t="s">
        <v>409</v>
      </c>
      <c r="AE179" s="304"/>
      <c r="AF179" s="311" t="s">
        <v>563</v>
      </c>
    </row>
    <row r="180" spans="1:32" s="151" customFormat="1" ht="26.25" customHeight="1">
      <c r="A180" s="322"/>
      <c r="B180" s="177"/>
      <c r="C180" s="177"/>
      <c r="D180" s="177"/>
      <c r="E180" s="177"/>
      <c r="F180" s="177"/>
      <c r="G180" s="177"/>
      <c r="H180" s="177"/>
      <c r="I180" s="177"/>
      <c r="J180" s="177"/>
      <c r="K180" s="177"/>
      <c r="L180" s="177"/>
      <c r="M180" s="177"/>
      <c r="N180" s="177"/>
      <c r="O180" s="177"/>
      <c r="P180" s="177"/>
      <c r="Q180" s="177"/>
      <c r="R180" s="177"/>
      <c r="S180" s="177"/>
      <c r="T180" s="177"/>
      <c r="U180" s="177"/>
      <c r="V180" s="340"/>
      <c r="W180" s="341">
        <v>4075000</v>
      </c>
      <c r="X180" s="342"/>
      <c r="Y180" s="342"/>
      <c r="Z180" s="341">
        <v>16132160</v>
      </c>
      <c r="AA180" s="177"/>
      <c r="AB180" s="177"/>
      <c r="AC180" s="177"/>
      <c r="AD180" s="177"/>
      <c r="AE180" s="177"/>
      <c r="AF180" s="343"/>
    </row>
    <row r="181" spans="1:32" s="151" customFormat="1" ht="43.5" customHeight="1">
      <c r="A181" s="794" t="s">
        <v>624</v>
      </c>
      <c r="B181" s="795"/>
      <c r="C181" s="795"/>
      <c r="D181" s="795"/>
      <c r="E181" s="795"/>
      <c r="F181" s="795"/>
      <c r="G181" s="795"/>
      <c r="H181" s="795"/>
      <c r="I181" s="795"/>
      <c r="J181" s="795"/>
      <c r="K181" s="795"/>
      <c r="L181" s="795"/>
      <c r="M181" s="795"/>
      <c r="N181" s="795"/>
      <c r="O181" s="795"/>
      <c r="P181" s="795"/>
      <c r="Q181" s="795"/>
      <c r="R181" s="795"/>
      <c r="S181" s="795"/>
      <c r="T181" s="795"/>
      <c r="U181" s="795"/>
      <c r="V181" s="795"/>
      <c r="W181" s="795"/>
      <c r="X181" s="795"/>
      <c r="Y181" s="795"/>
      <c r="Z181" s="795"/>
      <c r="AA181" s="795"/>
      <c r="AB181" s="795"/>
      <c r="AC181" s="795"/>
      <c r="AD181" s="795"/>
      <c r="AE181" s="795"/>
      <c r="AF181" s="796"/>
    </row>
    <row r="182" spans="1:32" ht="102">
      <c r="A182" s="322">
        <v>1</v>
      </c>
      <c r="B182" s="37" t="s">
        <v>192</v>
      </c>
      <c r="C182" s="344" t="s">
        <v>46</v>
      </c>
      <c r="D182" s="345" t="s">
        <v>625</v>
      </c>
      <c r="E182" s="346" t="s">
        <v>626</v>
      </c>
      <c r="F182" s="337" t="s">
        <v>408</v>
      </c>
      <c r="G182" s="304"/>
      <c r="H182" s="304"/>
      <c r="I182" s="304"/>
      <c r="J182" s="304"/>
      <c r="K182" s="304"/>
      <c r="L182" s="304"/>
      <c r="M182" s="304"/>
      <c r="N182" s="304"/>
      <c r="O182" s="304"/>
      <c r="P182" s="304"/>
      <c r="Q182" s="304"/>
      <c r="R182" s="304"/>
      <c r="S182" s="304"/>
      <c r="T182" s="304"/>
      <c r="U182" s="304"/>
      <c r="V182" s="304"/>
      <c r="W182" s="304"/>
      <c r="X182" s="304"/>
      <c r="Y182" s="304"/>
      <c r="Z182" s="347"/>
      <c r="AA182" s="322" t="s">
        <v>186</v>
      </c>
      <c r="AB182" s="322" t="s">
        <v>182</v>
      </c>
      <c r="AC182" s="309">
        <v>180000</v>
      </c>
      <c r="AD182" s="337" t="s">
        <v>409</v>
      </c>
      <c r="AE182" s="304"/>
      <c r="AF182" s="311" t="s">
        <v>627</v>
      </c>
    </row>
    <row r="183" spans="1:32" ht="102">
      <c r="A183" s="322">
        <v>2</v>
      </c>
      <c r="B183" s="37" t="s">
        <v>192</v>
      </c>
      <c r="C183" s="344" t="s">
        <v>46</v>
      </c>
      <c r="D183" s="345" t="s">
        <v>628</v>
      </c>
      <c r="E183" s="346" t="s">
        <v>626</v>
      </c>
      <c r="F183" s="337" t="s">
        <v>408</v>
      </c>
      <c r="G183" s="304"/>
      <c r="H183" s="304"/>
      <c r="I183" s="304"/>
      <c r="J183" s="304"/>
      <c r="K183" s="304"/>
      <c r="L183" s="304"/>
      <c r="M183" s="304"/>
      <c r="N183" s="304"/>
      <c r="O183" s="304"/>
      <c r="P183" s="304"/>
      <c r="Q183" s="304"/>
      <c r="R183" s="304"/>
      <c r="S183" s="304"/>
      <c r="T183" s="304"/>
      <c r="U183" s="304"/>
      <c r="V183" s="304"/>
      <c r="W183" s="304"/>
      <c r="X183" s="304"/>
      <c r="Y183" s="304"/>
      <c r="Z183" s="347"/>
      <c r="AA183" s="322" t="s">
        <v>186</v>
      </c>
      <c r="AB183" s="322" t="s">
        <v>182</v>
      </c>
      <c r="AC183" s="309">
        <v>460000</v>
      </c>
      <c r="AD183" s="337" t="s">
        <v>409</v>
      </c>
      <c r="AE183" s="304"/>
      <c r="AF183" s="311" t="s">
        <v>627</v>
      </c>
    </row>
    <row r="184" spans="1:32" ht="102">
      <c r="A184" s="322">
        <v>3</v>
      </c>
      <c r="B184" s="37" t="s">
        <v>192</v>
      </c>
      <c r="C184" s="344" t="s">
        <v>46</v>
      </c>
      <c r="D184" s="345" t="s">
        <v>629</v>
      </c>
      <c r="E184" s="346" t="s">
        <v>626</v>
      </c>
      <c r="F184" s="337" t="s">
        <v>408</v>
      </c>
      <c r="G184" s="304"/>
      <c r="H184" s="304"/>
      <c r="I184" s="304"/>
      <c r="J184" s="304"/>
      <c r="K184" s="304"/>
      <c r="L184" s="304"/>
      <c r="M184" s="304"/>
      <c r="N184" s="304"/>
      <c r="O184" s="304"/>
      <c r="P184" s="304"/>
      <c r="Q184" s="304"/>
      <c r="R184" s="304"/>
      <c r="S184" s="304"/>
      <c r="T184" s="304"/>
      <c r="U184" s="304"/>
      <c r="V184" s="304"/>
      <c r="W184" s="304"/>
      <c r="X184" s="304"/>
      <c r="Y184" s="304"/>
      <c r="Z184" s="347"/>
      <c r="AA184" s="322" t="s">
        <v>186</v>
      </c>
      <c r="AB184" s="322" t="s">
        <v>182</v>
      </c>
      <c r="AC184" s="309">
        <v>250000</v>
      </c>
      <c r="AD184" s="337" t="s">
        <v>409</v>
      </c>
      <c r="AE184" s="304"/>
      <c r="AF184" s="311" t="s">
        <v>627</v>
      </c>
    </row>
    <row r="185" spans="1:32" ht="102">
      <c r="A185" s="322">
        <v>4</v>
      </c>
      <c r="B185" s="37" t="s">
        <v>192</v>
      </c>
      <c r="C185" s="344" t="s">
        <v>46</v>
      </c>
      <c r="D185" s="345" t="s">
        <v>630</v>
      </c>
      <c r="E185" s="346" t="s">
        <v>626</v>
      </c>
      <c r="F185" s="337" t="s">
        <v>408</v>
      </c>
      <c r="G185" s="304"/>
      <c r="H185" s="304"/>
      <c r="I185" s="304"/>
      <c r="J185" s="304"/>
      <c r="K185" s="304"/>
      <c r="L185" s="304"/>
      <c r="M185" s="304"/>
      <c r="N185" s="304"/>
      <c r="O185" s="304"/>
      <c r="P185" s="304"/>
      <c r="Q185" s="304"/>
      <c r="R185" s="304"/>
      <c r="S185" s="304"/>
      <c r="T185" s="304"/>
      <c r="U185" s="304"/>
      <c r="V185" s="304"/>
      <c r="W185" s="304"/>
      <c r="X185" s="304"/>
      <c r="Y185" s="304"/>
      <c r="Z185" s="347"/>
      <c r="AA185" s="322" t="s">
        <v>186</v>
      </c>
      <c r="AB185" s="322" t="s">
        <v>182</v>
      </c>
      <c r="AC185" s="309">
        <v>180000</v>
      </c>
      <c r="AD185" s="337" t="s">
        <v>409</v>
      </c>
      <c r="AE185" s="304"/>
      <c r="AF185" s="311" t="s">
        <v>627</v>
      </c>
    </row>
    <row r="186" spans="1:32" ht="90">
      <c r="A186" s="322">
        <v>5</v>
      </c>
      <c r="B186" s="37" t="s">
        <v>192</v>
      </c>
      <c r="C186" s="344" t="s">
        <v>46</v>
      </c>
      <c r="D186" s="337" t="s">
        <v>631</v>
      </c>
      <c r="E186" s="346" t="s">
        <v>626</v>
      </c>
      <c r="F186" s="337" t="s">
        <v>408</v>
      </c>
      <c r="G186" s="304"/>
      <c r="H186" s="304"/>
      <c r="I186" s="304"/>
      <c r="J186" s="304"/>
      <c r="K186" s="304"/>
      <c r="L186" s="304"/>
      <c r="M186" s="304"/>
      <c r="N186" s="304"/>
      <c r="O186" s="304"/>
      <c r="P186" s="304"/>
      <c r="Q186" s="304"/>
      <c r="R186" s="304"/>
      <c r="S186" s="304"/>
      <c r="T186" s="304"/>
      <c r="U186" s="304"/>
      <c r="V186" s="304"/>
      <c r="W186" s="304"/>
      <c r="X186" s="322" t="s">
        <v>186</v>
      </c>
      <c r="Y186" s="322" t="s">
        <v>182</v>
      </c>
      <c r="Z186" s="309">
        <v>110000</v>
      </c>
      <c r="AA186" s="304"/>
      <c r="AB186" s="304"/>
      <c r="AC186" s="309"/>
      <c r="AD186" s="337" t="s">
        <v>409</v>
      </c>
      <c r="AE186" s="304"/>
      <c r="AF186" s="311" t="s">
        <v>632</v>
      </c>
    </row>
    <row r="187" spans="1:32" ht="90">
      <c r="A187" s="322">
        <v>6</v>
      </c>
      <c r="B187" s="37" t="s">
        <v>192</v>
      </c>
      <c r="C187" s="344" t="s">
        <v>46</v>
      </c>
      <c r="D187" s="337" t="s">
        <v>633</v>
      </c>
      <c r="E187" s="346" t="s">
        <v>626</v>
      </c>
      <c r="F187" s="337" t="s">
        <v>408</v>
      </c>
      <c r="G187" s="304"/>
      <c r="H187" s="304"/>
      <c r="I187" s="304"/>
      <c r="J187" s="304"/>
      <c r="K187" s="304"/>
      <c r="L187" s="304"/>
      <c r="M187" s="304"/>
      <c r="N187" s="304"/>
      <c r="O187" s="304"/>
      <c r="P187" s="304"/>
      <c r="Q187" s="304"/>
      <c r="R187" s="304"/>
      <c r="S187" s="304"/>
      <c r="T187" s="304"/>
      <c r="U187" s="304"/>
      <c r="V187" s="304"/>
      <c r="W187" s="304"/>
      <c r="X187" s="322" t="s">
        <v>186</v>
      </c>
      <c r="Y187" s="322" t="s">
        <v>182</v>
      </c>
      <c r="Z187" s="309">
        <v>85000</v>
      </c>
      <c r="AA187" s="304"/>
      <c r="AB187" s="304"/>
      <c r="AC187" s="309"/>
      <c r="AD187" s="337" t="s">
        <v>409</v>
      </c>
      <c r="AE187" s="304"/>
      <c r="AF187" s="311" t="s">
        <v>613</v>
      </c>
    </row>
    <row r="188" spans="1:32" ht="90">
      <c r="A188" s="322">
        <v>7</v>
      </c>
      <c r="B188" s="37" t="s">
        <v>192</v>
      </c>
      <c r="C188" s="344" t="s">
        <v>46</v>
      </c>
      <c r="D188" s="337" t="s">
        <v>634</v>
      </c>
      <c r="E188" s="346" t="s">
        <v>626</v>
      </c>
      <c r="F188" s="337" t="s">
        <v>408</v>
      </c>
      <c r="G188" s="304"/>
      <c r="H188" s="304"/>
      <c r="I188" s="304"/>
      <c r="J188" s="304"/>
      <c r="K188" s="304"/>
      <c r="L188" s="304"/>
      <c r="M188" s="304"/>
      <c r="N188" s="304"/>
      <c r="O188" s="304"/>
      <c r="P188" s="304"/>
      <c r="Q188" s="304"/>
      <c r="R188" s="304"/>
      <c r="S188" s="304"/>
      <c r="T188" s="304"/>
      <c r="U188" s="304"/>
      <c r="V188" s="304"/>
      <c r="W188" s="304"/>
      <c r="X188" s="322" t="s">
        <v>186</v>
      </c>
      <c r="Y188" s="322" t="s">
        <v>182</v>
      </c>
      <c r="Z188" s="309">
        <v>85000</v>
      </c>
      <c r="AA188" s="304"/>
      <c r="AB188" s="304"/>
      <c r="AC188" s="309"/>
      <c r="AD188" s="337" t="s">
        <v>409</v>
      </c>
      <c r="AE188" s="304"/>
      <c r="AF188" s="311" t="s">
        <v>611</v>
      </c>
    </row>
    <row r="189" spans="1:32" ht="90">
      <c r="A189" s="322">
        <v>8</v>
      </c>
      <c r="B189" s="37" t="s">
        <v>192</v>
      </c>
      <c r="C189" s="344" t="s">
        <v>46</v>
      </c>
      <c r="D189" s="337" t="s">
        <v>635</v>
      </c>
      <c r="E189" s="346" t="s">
        <v>626</v>
      </c>
      <c r="F189" s="337" t="s">
        <v>408</v>
      </c>
      <c r="G189" s="304"/>
      <c r="H189" s="304"/>
      <c r="I189" s="304"/>
      <c r="J189" s="304"/>
      <c r="K189" s="304"/>
      <c r="L189" s="304"/>
      <c r="M189" s="304"/>
      <c r="N189" s="304"/>
      <c r="O189" s="304"/>
      <c r="P189" s="304"/>
      <c r="Q189" s="304"/>
      <c r="R189" s="304"/>
      <c r="S189" s="304"/>
      <c r="T189" s="304"/>
      <c r="U189" s="304"/>
      <c r="V189" s="304"/>
      <c r="W189" s="304"/>
      <c r="X189" s="322" t="s">
        <v>186</v>
      </c>
      <c r="Y189" s="322" t="s">
        <v>182</v>
      </c>
      <c r="Z189" s="309">
        <v>110000</v>
      </c>
      <c r="AA189" s="304"/>
      <c r="AB189" s="304"/>
      <c r="AC189" s="309"/>
      <c r="AD189" s="337" t="s">
        <v>409</v>
      </c>
      <c r="AE189" s="304"/>
      <c r="AF189" s="311" t="s">
        <v>613</v>
      </c>
    </row>
    <row r="190" spans="1:32" ht="96" customHeight="1">
      <c r="A190" s="322">
        <v>9</v>
      </c>
      <c r="B190" s="37" t="s">
        <v>192</v>
      </c>
      <c r="C190" s="344" t="s">
        <v>46</v>
      </c>
      <c r="D190" s="337" t="s">
        <v>636</v>
      </c>
      <c r="E190" s="346" t="s">
        <v>626</v>
      </c>
      <c r="F190" s="337" t="s">
        <v>408</v>
      </c>
      <c r="G190" s="304"/>
      <c r="H190" s="304"/>
      <c r="I190" s="304"/>
      <c r="J190" s="304"/>
      <c r="K190" s="304"/>
      <c r="L190" s="304"/>
      <c r="M190" s="304"/>
      <c r="N190" s="304"/>
      <c r="O190" s="304"/>
      <c r="P190" s="304"/>
      <c r="Q190" s="304"/>
      <c r="R190" s="304"/>
      <c r="S190" s="304"/>
      <c r="T190" s="304"/>
      <c r="U190" s="304"/>
      <c r="V190" s="304"/>
      <c r="W190" s="304"/>
      <c r="X190" s="322" t="s">
        <v>186</v>
      </c>
      <c r="Y190" s="322" t="s">
        <v>182</v>
      </c>
      <c r="Z190" s="309">
        <v>80000</v>
      </c>
      <c r="AA190" s="304"/>
      <c r="AB190" s="304"/>
      <c r="AC190" s="309"/>
      <c r="AD190" s="337" t="s">
        <v>409</v>
      </c>
      <c r="AE190" s="304"/>
      <c r="AF190" s="311" t="s">
        <v>637</v>
      </c>
    </row>
    <row r="191" spans="1:32" ht="89.25" customHeight="1">
      <c r="A191" s="322">
        <v>10</v>
      </c>
      <c r="B191" s="37" t="s">
        <v>192</v>
      </c>
      <c r="C191" s="344" t="s">
        <v>46</v>
      </c>
      <c r="D191" s="337" t="s">
        <v>638</v>
      </c>
      <c r="E191" s="346" t="s">
        <v>626</v>
      </c>
      <c r="F191" s="337" t="s">
        <v>408</v>
      </c>
      <c r="G191" s="304"/>
      <c r="H191" s="304"/>
      <c r="I191" s="304"/>
      <c r="J191" s="304"/>
      <c r="K191" s="304"/>
      <c r="L191" s="304"/>
      <c r="M191" s="304"/>
      <c r="N191" s="304"/>
      <c r="O191" s="304"/>
      <c r="P191" s="304"/>
      <c r="Q191" s="304"/>
      <c r="R191" s="304"/>
      <c r="S191" s="304"/>
      <c r="T191" s="304"/>
      <c r="U191" s="304"/>
      <c r="V191" s="304"/>
      <c r="W191" s="304"/>
      <c r="X191" s="322" t="s">
        <v>186</v>
      </c>
      <c r="Y191" s="322" t="s">
        <v>182</v>
      </c>
      <c r="Z191" s="309">
        <v>70000</v>
      </c>
      <c r="AA191" s="304"/>
      <c r="AB191" s="304"/>
      <c r="AC191" s="309"/>
      <c r="AD191" s="337" t="s">
        <v>409</v>
      </c>
      <c r="AE191" s="304"/>
      <c r="AF191" s="311" t="s">
        <v>613</v>
      </c>
    </row>
    <row r="192" spans="1:32" ht="90">
      <c r="A192" s="322">
        <v>11</v>
      </c>
      <c r="B192" s="37" t="s">
        <v>192</v>
      </c>
      <c r="C192" s="344" t="s">
        <v>46</v>
      </c>
      <c r="D192" s="337" t="s">
        <v>639</v>
      </c>
      <c r="E192" s="346" t="s">
        <v>626</v>
      </c>
      <c r="F192" s="337" t="s">
        <v>408</v>
      </c>
      <c r="G192" s="304"/>
      <c r="H192" s="304"/>
      <c r="I192" s="304"/>
      <c r="J192" s="304"/>
      <c r="K192" s="304"/>
      <c r="L192" s="304"/>
      <c r="M192" s="304"/>
      <c r="N192" s="304"/>
      <c r="O192" s="304"/>
      <c r="P192" s="304"/>
      <c r="Q192" s="304"/>
      <c r="R192" s="304"/>
      <c r="S192" s="304"/>
      <c r="T192" s="304"/>
      <c r="U192" s="304"/>
      <c r="V192" s="304"/>
      <c r="W192" s="304"/>
      <c r="X192" s="322" t="s">
        <v>186</v>
      </c>
      <c r="Y192" s="322" t="s">
        <v>182</v>
      </c>
      <c r="Z192" s="309">
        <v>70000</v>
      </c>
      <c r="AA192" s="304"/>
      <c r="AB192" s="304"/>
      <c r="AC192" s="309"/>
      <c r="AD192" s="337" t="s">
        <v>409</v>
      </c>
      <c r="AE192" s="304"/>
      <c r="AF192" s="311" t="s">
        <v>613</v>
      </c>
    </row>
    <row r="193" spans="1:32" ht="150">
      <c r="A193" s="322">
        <v>12</v>
      </c>
      <c r="B193" s="33" t="s">
        <v>424</v>
      </c>
      <c r="C193" s="33" t="s">
        <v>405</v>
      </c>
      <c r="D193" s="348" t="s">
        <v>640</v>
      </c>
      <c r="E193" s="33" t="s">
        <v>426</v>
      </c>
      <c r="F193" s="337" t="s">
        <v>408</v>
      </c>
      <c r="G193" s="304"/>
      <c r="H193" s="304"/>
      <c r="I193" s="304"/>
      <c r="J193" s="304"/>
      <c r="K193" s="304"/>
      <c r="L193" s="304"/>
      <c r="M193" s="304"/>
      <c r="N193" s="304"/>
      <c r="O193" s="304"/>
      <c r="P193" s="304"/>
      <c r="Q193" s="304"/>
      <c r="R193" s="304"/>
      <c r="S193" s="304"/>
      <c r="T193" s="304"/>
      <c r="U193" s="304"/>
      <c r="V193" s="304"/>
      <c r="W193" s="304"/>
      <c r="X193" s="322" t="s">
        <v>186</v>
      </c>
      <c r="Y193" s="322" t="s">
        <v>182</v>
      </c>
      <c r="Z193" s="309">
        <v>193000</v>
      </c>
      <c r="AA193" s="304"/>
      <c r="AB193" s="304"/>
      <c r="AC193" s="309"/>
      <c r="AD193" s="337" t="s">
        <v>409</v>
      </c>
      <c r="AE193" s="304"/>
      <c r="AF193" s="339" t="s">
        <v>641</v>
      </c>
    </row>
    <row r="194" spans="1:32" ht="114.75">
      <c r="A194" s="322">
        <v>13</v>
      </c>
      <c r="B194" s="37" t="s">
        <v>192</v>
      </c>
      <c r="C194" s="337" t="s">
        <v>405</v>
      </c>
      <c r="D194" s="349" t="s">
        <v>642</v>
      </c>
      <c r="E194" s="33" t="s">
        <v>454</v>
      </c>
      <c r="F194" s="337" t="s">
        <v>408</v>
      </c>
      <c r="G194" s="304"/>
      <c r="H194" s="304"/>
      <c r="I194" s="304"/>
      <c r="J194" s="304"/>
      <c r="K194" s="304"/>
      <c r="L194" s="304"/>
      <c r="M194" s="304"/>
      <c r="N194" s="304"/>
      <c r="O194" s="304"/>
      <c r="P194" s="304"/>
      <c r="Q194" s="304"/>
      <c r="R194" s="304"/>
      <c r="S194" s="304"/>
      <c r="T194" s="304"/>
      <c r="U194" s="304"/>
      <c r="V194" s="304"/>
      <c r="W194" s="304"/>
      <c r="X194" s="322" t="s">
        <v>186</v>
      </c>
      <c r="Y194" s="322" t="s">
        <v>182</v>
      </c>
      <c r="Z194" s="309">
        <v>550000</v>
      </c>
      <c r="AA194" s="350"/>
      <c r="AB194" s="304"/>
      <c r="AC194" s="309"/>
      <c r="AD194" s="337" t="s">
        <v>409</v>
      </c>
      <c r="AE194" s="304"/>
      <c r="AF194" s="339" t="s">
        <v>643</v>
      </c>
    </row>
    <row r="195" spans="1:32" ht="114.75">
      <c r="A195" s="322">
        <v>14</v>
      </c>
      <c r="B195" s="37" t="s">
        <v>192</v>
      </c>
      <c r="C195" s="337" t="s">
        <v>405</v>
      </c>
      <c r="D195" s="147" t="s">
        <v>644</v>
      </c>
      <c r="E195" s="33" t="s">
        <v>454</v>
      </c>
      <c r="F195" s="337" t="s">
        <v>408</v>
      </c>
      <c r="G195" s="304"/>
      <c r="H195" s="304"/>
      <c r="I195" s="304"/>
      <c r="J195" s="304"/>
      <c r="K195" s="304"/>
      <c r="L195" s="304"/>
      <c r="M195" s="304"/>
      <c r="N195" s="304"/>
      <c r="O195" s="304"/>
      <c r="P195" s="304"/>
      <c r="Q195" s="304"/>
      <c r="R195" s="304"/>
      <c r="S195" s="304"/>
      <c r="T195" s="304"/>
      <c r="U195" s="304"/>
      <c r="V195" s="304"/>
      <c r="W195" s="304"/>
      <c r="X195" s="322" t="s">
        <v>186</v>
      </c>
      <c r="Y195" s="322" t="s">
        <v>182</v>
      </c>
      <c r="Z195" s="309">
        <v>140000</v>
      </c>
      <c r="AA195" s="304"/>
      <c r="AB195" s="304"/>
      <c r="AC195" s="309"/>
      <c r="AD195" s="337" t="s">
        <v>409</v>
      </c>
      <c r="AE195" s="304"/>
      <c r="AF195" s="339" t="s">
        <v>645</v>
      </c>
    </row>
    <row r="196" spans="1:32" ht="114.75">
      <c r="A196" s="322">
        <v>15</v>
      </c>
      <c r="B196" s="37" t="s">
        <v>192</v>
      </c>
      <c r="C196" s="337" t="s">
        <v>405</v>
      </c>
      <c r="D196" s="147" t="s">
        <v>646</v>
      </c>
      <c r="E196" s="33" t="s">
        <v>454</v>
      </c>
      <c r="F196" s="337" t="s">
        <v>408</v>
      </c>
      <c r="G196" s="304"/>
      <c r="H196" s="304"/>
      <c r="I196" s="304"/>
      <c r="J196" s="304"/>
      <c r="K196" s="304"/>
      <c r="L196" s="304"/>
      <c r="M196" s="304"/>
      <c r="N196" s="304"/>
      <c r="O196" s="304"/>
      <c r="P196" s="304"/>
      <c r="Q196" s="304"/>
      <c r="R196" s="304"/>
      <c r="S196" s="304"/>
      <c r="T196" s="304"/>
      <c r="U196" s="304"/>
      <c r="V196" s="304"/>
      <c r="W196" s="304"/>
      <c r="X196" s="322" t="s">
        <v>186</v>
      </c>
      <c r="Y196" s="322" t="s">
        <v>182</v>
      </c>
      <c r="Z196" s="309">
        <v>50000</v>
      </c>
      <c r="AA196" s="304"/>
      <c r="AB196" s="304"/>
      <c r="AC196" s="309"/>
      <c r="AD196" s="337" t="s">
        <v>409</v>
      </c>
      <c r="AE196" s="304"/>
      <c r="AF196" s="339" t="s">
        <v>643</v>
      </c>
    </row>
    <row r="197" spans="1:32" ht="114.75">
      <c r="A197" s="322">
        <v>16</v>
      </c>
      <c r="B197" s="37" t="s">
        <v>192</v>
      </c>
      <c r="C197" s="337" t="s">
        <v>405</v>
      </c>
      <c r="D197" s="146" t="s">
        <v>647</v>
      </c>
      <c r="E197" s="33" t="s">
        <v>454</v>
      </c>
      <c r="F197" s="337" t="s">
        <v>408</v>
      </c>
      <c r="G197" s="304"/>
      <c r="H197" s="304"/>
      <c r="I197" s="304"/>
      <c r="J197" s="304"/>
      <c r="K197" s="304"/>
      <c r="L197" s="304"/>
      <c r="M197" s="304"/>
      <c r="N197" s="304"/>
      <c r="O197" s="304"/>
      <c r="P197" s="304"/>
      <c r="Q197" s="304"/>
      <c r="R197" s="304"/>
      <c r="S197" s="304"/>
      <c r="T197" s="304"/>
      <c r="U197" s="304"/>
      <c r="V197" s="304"/>
      <c r="W197" s="304"/>
      <c r="X197" s="322" t="s">
        <v>186</v>
      </c>
      <c r="Y197" s="322" t="s">
        <v>182</v>
      </c>
      <c r="Z197" s="309">
        <v>100000</v>
      </c>
      <c r="AA197" s="304"/>
      <c r="AB197" s="304"/>
      <c r="AC197" s="309"/>
      <c r="AD197" s="337" t="s">
        <v>409</v>
      </c>
      <c r="AE197" s="304"/>
      <c r="AF197" s="339" t="s">
        <v>648</v>
      </c>
    </row>
    <row r="198" spans="1:32" ht="114.75">
      <c r="A198" s="322">
        <v>17</v>
      </c>
      <c r="B198" s="37" t="s">
        <v>192</v>
      </c>
      <c r="C198" s="337" t="s">
        <v>405</v>
      </c>
      <c r="D198" s="147" t="s">
        <v>649</v>
      </c>
      <c r="E198" s="33" t="s">
        <v>454</v>
      </c>
      <c r="F198" s="337" t="s">
        <v>408</v>
      </c>
      <c r="G198" s="304"/>
      <c r="H198" s="304"/>
      <c r="I198" s="304"/>
      <c r="J198" s="304"/>
      <c r="K198" s="304"/>
      <c r="L198" s="304"/>
      <c r="M198" s="304"/>
      <c r="N198" s="304"/>
      <c r="O198" s="304"/>
      <c r="P198" s="304"/>
      <c r="Q198" s="304"/>
      <c r="R198" s="304"/>
      <c r="S198" s="304"/>
      <c r="T198" s="304"/>
      <c r="U198" s="304"/>
      <c r="V198" s="304"/>
      <c r="W198" s="304"/>
      <c r="X198" s="322" t="s">
        <v>186</v>
      </c>
      <c r="Y198" s="322" t="s">
        <v>182</v>
      </c>
      <c r="Z198" s="309">
        <v>180000</v>
      </c>
      <c r="AA198" s="304"/>
      <c r="AB198" s="304"/>
      <c r="AC198" s="309"/>
      <c r="AD198" s="337" t="s">
        <v>409</v>
      </c>
      <c r="AE198" s="304"/>
      <c r="AF198" s="339" t="s">
        <v>650</v>
      </c>
    </row>
    <row r="199" spans="1:32" ht="114.75">
      <c r="A199" s="322">
        <v>18</v>
      </c>
      <c r="B199" s="37" t="s">
        <v>192</v>
      </c>
      <c r="C199" s="337" t="s">
        <v>405</v>
      </c>
      <c r="D199" s="146" t="s">
        <v>651</v>
      </c>
      <c r="E199" s="33" t="s">
        <v>454</v>
      </c>
      <c r="F199" s="337" t="s">
        <v>408</v>
      </c>
      <c r="G199" s="304"/>
      <c r="H199" s="304"/>
      <c r="I199" s="304"/>
      <c r="J199" s="304"/>
      <c r="K199" s="304"/>
      <c r="L199" s="304"/>
      <c r="M199" s="304"/>
      <c r="N199" s="304"/>
      <c r="O199" s="304"/>
      <c r="P199" s="304"/>
      <c r="Q199" s="304"/>
      <c r="R199" s="304"/>
      <c r="S199" s="304"/>
      <c r="T199" s="304"/>
      <c r="U199" s="304"/>
      <c r="V199" s="304"/>
      <c r="W199" s="304"/>
      <c r="X199" s="322" t="s">
        <v>186</v>
      </c>
      <c r="Y199" s="322" t="s">
        <v>182</v>
      </c>
      <c r="Z199" s="309">
        <v>60000</v>
      </c>
      <c r="AA199" s="304"/>
      <c r="AB199" s="304"/>
      <c r="AC199" s="309"/>
      <c r="AD199" s="337" t="s">
        <v>409</v>
      </c>
      <c r="AE199" s="304"/>
      <c r="AF199" s="339" t="s">
        <v>643</v>
      </c>
    </row>
    <row r="200" spans="1:32" ht="114.75">
      <c r="A200" s="322">
        <v>19</v>
      </c>
      <c r="B200" s="37" t="s">
        <v>192</v>
      </c>
      <c r="C200" s="337" t="s">
        <v>405</v>
      </c>
      <c r="D200" s="147" t="s">
        <v>652</v>
      </c>
      <c r="E200" s="33" t="s">
        <v>454</v>
      </c>
      <c r="F200" s="337" t="s">
        <v>408</v>
      </c>
      <c r="G200" s="304"/>
      <c r="H200" s="304"/>
      <c r="I200" s="304"/>
      <c r="J200" s="304"/>
      <c r="K200" s="304"/>
      <c r="L200" s="304"/>
      <c r="M200" s="304"/>
      <c r="N200" s="304"/>
      <c r="O200" s="304"/>
      <c r="P200" s="304"/>
      <c r="Q200" s="304"/>
      <c r="R200" s="304"/>
      <c r="S200" s="304"/>
      <c r="T200" s="304"/>
      <c r="U200" s="304"/>
      <c r="V200" s="304"/>
      <c r="W200" s="304"/>
      <c r="X200" s="322" t="s">
        <v>186</v>
      </c>
      <c r="Y200" s="322" t="s">
        <v>182</v>
      </c>
      <c r="Z200" s="309">
        <v>95000</v>
      </c>
      <c r="AA200" s="304"/>
      <c r="AB200" s="304"/>
      <c r="AC200" s="309"/>
      <c r="AD200" s="337" t="s">
        <v>409</v>
      </c>
      <c r="AE200" s="304"/>
      <c r="AF200" s="339" t="s">
        <v>643</v>
      </c>
    </row>
    <row r="201" spans="1:32" ht="114.75">
      <c r="A201" s="322">
        <v>20</v>
      </c>
      <c r="B201" s="37" t="s">
        <v>192</v>
      </c>
      <c r="C201" s="337" t="s">
        <v>405</v>
      </c>
      <c r="D201" s="147" t="s">
        <v>653</v>
      </c>
      <c r="E201" s="33" t="s">
        <v>454</v>
      </c>
      <c r="F201" s="337" t="s">
        <v>408</v>
      </c>
      <c r="G201" s="304"/>
      <c r="H201" s="304"/>
      <c r="I201" s="304"/>
      <c r="J201" s="304"/>
      <c r="K201" s="304"/>
      <c r="L201" s="304"/>
      <c r="M201" s="304"/>
      <c r="N201" s="304"/>
      <c r="O201" s="304"/>
      <c r="P201" s="304"/>
      <c r="Q201" s="304"/>
      <c r="R201" s="304"/>
      <c r="S201" s="304"/>
      <c r="T201" s="304"/>
      <c r="U201" s="304"/>
      <c r="V201" s="304"/>
      <c r="W201" s="304"/>
      <c r="X201" s="322" t="s">
        <v>186</v>
      </c>
      <c r="Y201" s="322" t="s">
        <v>182</v>
      </c>
      <c r="Z201" s="309">
        <v>100000</v>
      </c>
      <c r="AA201" s="304"/>
      <c r="AB201" s="304"/>
      <c r="AC201" s="309"/>
      <c r="AD201" s="337" t="s">
        <v>409</v>
      </c>
      <c r="AE201" s="304"/>
      <c r="AF201" s="339" t="s">
        <v>643</v>
      </c>
    </row>
    <row r="202" spans="1:32" ht="114.75">
      <c r="A202" s="322">
        <v>21</v>
      </c>
      <c r="B202" s="37" t="s">
        <v>192</v>
      </c>
      <c r="C202" s="337" t="s">
        <v>405</v>
      </c>
      <c r="D202" s="147" t="s">
        <v>654</v>
      </c>
      <c r="E202" s="33" t="s">
        <v>454</v>
      </c>
      <c r="F202" s="337" t="s">
        <v>408</v>
      </c>
      <c r="G202" s="304"/>
      <c r="H202" s="304"/>
      <c r="I202" s="304"/>
      <c r="J202" s="304"/>
      <c r="K202" s="304"/>
      <c r="L202" s="304"/>
      <c r="M202" s="304"/>
      <c r="N202" s="304"/>
      <c r="O202" s="304"/>
      <c r="P202" s="304"/>
      <c r="Q202" s="304"/>
      <c r="R202" s="304"/>
      <c r="S202" s="304"/>
      <c r="T202" s="304"/>
      <c r="U202" s="304"/>
      <c r="V202" s="304"/>
      <c r="W202" s="304"/>
      <c r="X202" s="322" t="s">
        <v>186</v>
      </c>
      <c r="Y202" s="322" t="s">
        <v>182</v>
      </c>
      <c r="Z202" s="309">
        <v>133000</v>
      </c>
      <c r="AA202" s="304"/>
      <c r="AB202" s="304"/>
      <c r="AC202" s="309"/>
      <c r="AD202" s="337" t="s">
        <v>409</v>
      </c>
      <c r="AE202" s="304"/>
      <c r="AF202" s="339" t="s">
        <v>643</v>
      </c>
    </row>
    <row r="203" spans="1:32" ht="114.75">
      <c r="A203" s="322">
        <v>22</v>
      </c>
      <c r="B203" s="37" t="s">
        <v>192</v>
      </c>
      <c r="C203" s="337" t="s">
        <v>405</v>
      </c>
      <c r="D203" s="147" t="s">
        <v>655</v>
      </c>
      <c r="E203" s="33" t="s">
        <v>454</v>
      </c>
      <c r="F203" s="337" t="s">
        <v>408</v>
      </c>
      <c r="G203" s="304"/>
      <c r="H203" s="304"/>
      <c r="I203" s="304"/>
      <c r="J203" s="304"/>
      <c r="K203" s="304"/>
      <c r="L203" s="304"/>
      <c r="M203" s="304"/>
      <c r="N203" s="304"/>
      <c r="O203" s="304"/>
      <c r="P203" s="304"/>
      <c r="Q203" s="304"/>
      <c r="R203" s="304"/>
      <c r="S203" s="304"/>
      <c r="T203" s="304"/>
      <c r="U203" s="304"/>
      <c r="V203" s="304"/>
      <c r="W203" s="304"/>
      <c r="X203" s="322" t="s">
        <v>186</v>
      </c>
      <c r="Y203" s="322" t="s">
        <v>182</v>
      </c>
      <c r="Z203" s="309">
        <v>350000</v>
      </c>
      <c r="AA203" s="304"/>
      <c r="AB203" s="304"/>
      <c r="AC203" s="309"/>
      <c r="AD203" s="337" t="s">
        <v>409</v>
      </c>
      <c r="AE203" s="304"/>
      <c r="AF203" s="339" t="s">
        <v>656</v>
      </c>
    </row>
    <row r="204" spans="1:32" ht="114.75">
      <c r="A204" s="322">
        <v>23</v>
      </c>
      <c r="B204" s="37" t="s">
        <v>192</v>
      </c>
      <c r="C204" s="337" t="s">
        <v>405</v>
      </c>
      <c r="D204" s="147" t="s">
        <v>657</v>
      </c>
      <c r="E204" s="33" t="s">
        <v>454</v>
      </c>
      <c r="F204" s="337" t="s">
        <v>408</v>
      </c>
      <c r="G204" s="304"/>
      <c r="H204" s="304"/>
      <c r="I204" s="304"/>
      <c r="J204" s="304"/>
      <c r="K204" s="304"/>
      <c r="L204" s="304"/>
      <c r="M204" s="304"/>
      <c r="N204" s="304"/>
      <c r="O204" s="304"/>
      <c r="P204" s="304"/>
      <c r="Q204" s="304"/>
      <c r="R204" s="304"/>
      <c r="S204" s="304"/>
      <c r="T204" s="304"/>
      <c r="U204" s="304"/>
      <c r="V204" s="304"/>
      <c r="W204" s="304"/>
      <c r="X204" s="322" t="s">
        <v>186</v>
      </c>
      <c r="Y204" s="322" t="s">
        <v>182</v>
      </c>
      <c r="Z204" s="309">
        <v>65000</v>
      </c>
      <c r="AA204" s="304"/>
      <c r="AB204" s="304"/>
      <c r="AC204" s="309"/>
      <c r="AD204" s="337" t="s">
        <v>409</v>
      </c>
      <c r="AE204" s="304"/>
      <c r="AF204" s="339" t="s">
        <v>658</v>
      </c>
    </row>
    <row r="205" spans="1:32" ht="114.75">
      <c r="A205" s="322">
        <v>24</v>
      </c>
      <c r="B205" s="37" t="s">
        <v>192</v>
      </c>
      <c r="C205" s="337" t="s">
        <v>405</v>
      </c>
      <c r="D205" s="147" t="s">
        <v>659</v>
      </c>
      <c r="E205" s="33" t="s">
        <v>454</v>
      </c>
      <c r="F205" s="337" t="s">
        <v>408</v>
      </c>
      <c r="G205" s="304"/>
      <c r="H205" s="304"/>
      <c r="I205" s="304"/>
      <c r="J205" s="304"/>
      <c r="K205" s="304"/>
      <c r="L205" s="304"/>
      <c r="M205" s="304"/>
      <c r="N205" s="304"/>
      <c r="O205" s="304"/>
      <c r="P205" s="304"/>
      <c r="Q205" s="304"/>
      <c r="R205" s="304"/>
      <c r="S205" s="304"/>
      <c r="T205" s="304"/>
      <c r="U205" s="304"/>
      <c r="V205" s="304"/>
      <c r="W205" s="304"/>
      <c r="X205" s="322" t="s">
        <v>186</v>
      </c>
      <c r="Y205" s="322" t="s">
        <v>182</v>
      </c>
      <c r="Z205" s="309">
        <v>120000</v>
      </c>
      <c r="AA205" s="304"/>
      <c r="AB205" s="304"/>
      <c r="AC205" s="309"/>
      <c r="AD205" s="337" t="s">
        <v>409</v>
      </c>
      <c r="AE205" s="304"/>
      <c r="AF205" s="339" t="s">
        <v>643</v>
      </c>
    </row>
    <row r="206" spans="1:32" ht="114.75">
      <c r="A206" s="322">
        <v>25</v>
      </c>
      <c r="B206" s="37" t="s">
        <v>192</v>
      </c>
      <c r="C206" s="337" t="s">
        <v>405</v>
      </c>
      <c r="D206" s="147" t="s">
        <v>660</v>
      </c>
      <c r="E206" s="33" t="s">
        <v>454</v>
      </c>
      <c r="F206" s="337" t="s">
        <v>408</v>
      </c>
      <c r="G206" s="304"/>
      <c r="H206" s="304"/>
      <c r="I206" s="304"/>
      <c r="J206" s="304"/>
      <c r="K206" s="304"/>
      <c r="L206" s="304"/>
      <c r="M206" s="304"/>
      <c r="N206" s="304"/>
      <c r="O206" s="304"/>
      <c r="P206" s="304"/>
      <c r="Q206" s="304"/>
      <c r="R206" s="304"/>
      <c r="S206" s="304"/>
      <c r="T206" s="304"/>
      <c r="U206" s="304"/>
      <c r="V206" s="304"/>
      <c r="W206" s="304"/>
      <c r="X206" s="304"/>
      <c r="Y206" s="304"/>
      <c r="Z206" s="309"/>
      <c r="AA206" s="322" t="s">
        <v>186</v>
      </c>
      <c r="AB206" s="322" t="s">
        <v>182</v>
      </c>
      <c r="AC206" s="309">
        <v>2000000</v>
      </c>
      <c r="AD206" s="337"/>
      <c r="AE206" s="304"/>
      <c r="AF206" s="339" t="s">
        <v>661</v>
      </c>
    </row>
    <row r="207" spans="1:32" ht="114.75">
      <c r="A207" s="322">
        <v>26</v>
      </c>
      <c r="B207" s="37" t="s">
        <v>192</v>
      </c>
      <c r="C207" s="337" t="s">
        <v>405</v>
      </c>
      <c r="D207" s="147" t="s">
        <v>662</v>
      </c>
      <c r="E207" s="33" t="s">
        <v>454</v>
      </c>
      <c r="F207" s="337" t="s">
        <v>408</v>
      </c>
      <c r="G207" s="304"/>
      <c r="H207" s="304"/>
      <c r="I207" s="304"/>
      <c r="J207" s="304"/>
      <c r="K207" s="304"/>
      <c r="L207" s="304"/>
      <c r="M207" s="304"/>
      <c r="N207" s="304"/>
      <c r="O207" s="304"/>
      <c r="P207" s="304"/>
      <c r="Q207" s="304"/>
      <c r="R207" s="304"/>
      <c r="S207" s="304"/>
      <c r="T207" s="304"/>
      <c r="U207" s="304"/>
      <c r="V207" s="304"/>
      <c r="W207" s="304"/>
      <c r="X207" s="304"/>
      <c r="Y207" s="304"/>
      <c r="Z207" s="309"/>
      <c r="AA207" s="322" t="s">
        <v>186</v>
      </c>
      <c r="AB207" s="322" t="s">
        <v>182</v>
      </c>
      <c r="AC207" s="309">
        <v>770000</v>
      </c>
      <c r="AD207" s="337"/>
      <c r="AE207" s="304"/>
      <c r="AF207" s="339" t="s">
        <v>643</v>
      </c>
    </row>
    <row r="208" spans="1:32" ht="114.75">
      <c r="A208" s="322">
        <v>27</v>
      </c>
      <c r="B208" s="37" t="s">
        <v>192</v>
      </c>
      <c r="C208" s="337" t="s">
        <v>405</v>
      </c>
      <c r="D208" s="147" t="s">
        <v>663</v>
      </c>
      <c r="E208" s="33" t="s">
        <v>454</v>
      </c>
      <c r="F208" s="337" t="s">
        <v>408</v>
      </c>
      <c r="G208" s="304"/>
      <c r="H208" s="304"/>
      <c r="I208" s="304"/>
      <c r="J208" s="304"/>
      <c r="K208" s="304"/>
      <c r="L208" s="304"/>
      <c r="M208" s="304"/>
      <c r="N208" s="304"/>
      <c r="O208" s="304"/>
      <c r="P208" s="304"/>
      <c r="Q208" s="304"/>
      <c r="R208" s="304"/>
      <c r="S208" s="304"/>
      <c r="T208" s="304"/>
      <c r="U208" s="304"/>
      <c r="V208" s="304"/>
      <c r="W208" s="304"/>
      <c r="X208" s="322" t="s">
        <v>186</v>
      </c>
      <c r="Y208" s="322" t="s">
        <v>182</v>
      </c>
      <c r="Z208" s="309">
        <v>800000</v>
      </c>
      <c r="AA208" s="304"/>
      <c r="AB208" s="304"/>
      <c r="AC208" s="309"/>
      <c r="AD208" s="337" t="s">
        <v>409</v>
      </c>
      <c r="AE208" s="304"/>
      <c r="AF208" s="339" t="s">
        <v>650</v>
      </c>
    </row>
    <row r="209" spans="1:32" ht="114.75">
      <c r="A209" s="322">
        <v>28</v>
      </c>
      <c r="B209" s="37" t="s">
        <v>192</v>
      </c>
      <c r="C209" s="337" t="s">
        <v>405</v>
      </c>
      <c r="D209" s="147" t="s">
        <v>664</v>
      </c>
      <c r="E209" s="33" t="s">
        <v>454</v>
      </c>
      <c r="F209" s="337" t="s">
        <v>408</v>
      </c>
      <c r="G209" s="304"/>
      <c r="H209" s="304"/>
      <c r="I209" s="304"/>
      <c r="J209" s="304"/>
      <c r="K209" s="304"/>
      <c r="L209" s="304"/>
      <c r="M209" s="304"/>
      <c r="N209" s="304"/>
      <c r="O209" s="304"/>
      <c r="P209" s="304"/>
      <c r="Q209" s="304"/>
      <c r="R209" s="304"/>
      <c r="S209" s="304"/>
      <c r="T209" s="304"/>
      <c r="U209" s="304"/>
      <c r="V209" s="304"/>
      <c r="W209" s="304"/>
      <c r="X209" s="322" t="s">
        <v>186</v>
      </c>
      <c r="Y209" s="322" t="s">
        <v>182</v>
      </c>
      <c r="Z209" s="309">
        <v>1700000</v>
      </c>
      <c r="AA209" s="304"/>
      <c r="AB209" s="304"/>
      <c r="AC209" s="309"/>
      <c r="AD209" s="337" t="s">
        <v>409</v>
      </c>
      <c r="AE209" s="304"/>
      <c r="AF209" s="339" t="s">
        <v>665</v>
      </c>
    </row>
    <row r="210" spans="1:32" ht="114.75">
      <c r="A210" s="322">
        <v>29</v>
      </c>
      <c r="B210" s="37" t="s">
        <v>192</v>
      </c>
      <c r="C210" s="337" t="s">
        <v>405</v>
      </c>
      <c r="D210" s="147" t="s">
        <v>666</v>
      </c>
      <c r="E210" s="33" t="s">
        <v>454</v>
      </c>
      <c r="F210" s="337" t="s">
        <v>408</v>
      </c>
      <c r="G210" s="304"/>
      <c r="H210" s="304"/>
      <c r="I210" s="304"/>
      <c r="J210" s="304"/>
      <c r="K210" s="304"/>
      <c r="L210" s="304"/>
      <c r="M210" s="304"/>
      <c r="N210" s="304"/>
      <c r="O210" s="304"/>
      <c r="P210" s="304"/>
      <c r="Q210" s="304"/>
      <c r="R210" s="304"/>
      <c r="S210" s="304"/>
      <c r="T210" s="304"/>
      <c r="U210" s="304"/>
      <c r="V210" s="304"/>
      <c r="W210" s="304"/>
      <c r="X210" s="322" t="s">
        <v>186</v>
      </c>
      <c r="Y210" s="322" t="s">
        <v>182</v>
      </c>
      <c r="Z210" s="309">
        <v>94000</v>
      </c>
      <c r="AA210" s="304"/>
      <c r="AB210" s="304"/>
      <c r="AC210" s="309"/>
      <c r="AD210" s="337" t="s">
        <v>409</v>
      </c>
      <c r="AE210" s="304"/>
      <c r="AF210" s="339" t="s">
        <v>643</v>
      </c>
    </row>
    <row r="211" spans="1:32" ht="114.75">
      <c r="A211" s="322">
        <v>30</v>
      </c>
      <c r="B211" s="37" t="s">
        <v>192</v>
      </c>
      <c r="C211" s="337" t="s">
        <v>405</v>
      </c>
      <c r="D211" s="147" t="s">
        <v>667</v>
      </c>
      <c r="E211" s="33" t="s">
        <v>454</v>
      </c>
      <c r="F211" s="337" t="s">
        <v>408</v>
      </c>
      <c r="G211" s="304"/>
      <c r="H211" s="304"/>
      <c r="I211" s="304"/>
      <c r="J211" s="304"/>
      <c r="K211" s="304"/>
      <c r="L211" s="304"/>
      <c r="M211" s="304"/>
      <c r="N211" s="304"/>
      <c r="O211" s="304"/>
      <c r="P211" s="304"/>
      <c r="Q211" s="304"/>
      <c r="R211" s="304"/>
      <c r="S211" s="304"/>
      <c r="T211" s="304"/>
      <c r="U211" s="304"/>
      <c r="V211" s="304"/>
      <c r="W211" s="304"/>
      <c r="X211" s="322" t="s">
        <v>186</v>
      </c>
      <c r="Y211" s="322" t="s">
        <v>182</v>
      </c>
      <c r="Z211" s="309">
        <v>58000</v>
      </c>
      <c r="AA211" s="304"/>
      <c r="AB211" s="304"/>
      <c r="AC211" s="304"/>
      <c r="AD211" s="337" t="s">
        <v>409</v>
      </c>
      <c r="AE211" s="304"/>
      <c r="AF211" s="339" t="s">
        <v>661</v>
      </c>
    </row>
    <row r="212" spans="1:32" ht="114.75">
      <c r="A212" s="322">
        <v>31</v>
      </c>
      <c r="B212" s="37" t="s">
        <v>192</v>
      </c>
      <c r="C212" s="337" t="s">
        <v>405</v>
      </c>
      <c r="D212" s="147" t="s">
        <v>668</v>
      </c>
      <c r="E212" s="33" t="s">
        <v>454</v>
      </c>
      <c r="F212" s="337" t="s">
        <v>408</v>
      </c>
      <c r="G212" s="304"/>
      <c r="H212" s="304"/>
      <c r="I212" s="304"/>
      <c r="J212" s="304"/>
      <c r="K212" s="304"/>
      <c r="L212" s="304"/>
      <c r="M212" s="304"/>
      <c r="N212" s="304"/>
      <c r="O212" s="304"/>
      <c r="P212" s="304"/>
      <c r="Q212" s="304"/>
      <c r="R212" s="304"/>
      <c r="S212" s="304"/>
      <c r="T212" s="304"/>
      <c r="U212" s="304"/>
      <c r="V212" s="304"/>
      <c r="W212" s="304"/>
      <c r="X212" s="322" t="s">
        <v>186</v>
      </c>
      <c r="Y212" s="322" t="s">
        <v>182</v>
      </c>
      <c r="Z212" s="309">
        <v>338000</v>
      </c>
      <c r="AA212" s="304"/>
      <c r="AB212" s="304"/>
      <c r="AC212" s="304"/>
      <c r="AD212" s="337" t="s">
        <v>409</v>
      </c>
      <c r="AE212" s="304"/>
      <c r="AF212" s="339" t="s">
        <v>665</v>
      </c>
    </row>
    <row r="213" spans="1:32" ht="114.75">
      <c r="A213" s="322">
        <v>32</v>
      </c>
      <c r="B213" s="37" t="s">
        <v>192</v>
      </c>
      <c r="C213" s="337" t="s">
        <v>405</v>
      </c>
      <c r="D213" s="349" t="s">
        <v>669</v>
      </c>
      <c r="E213" s="33" t="s">
        <v>454</v>
      </c>
      <c r="F213" s="337" t="s">
        <v>408</v>
      </c>
      <c r="G213" s="304"/>
      <c r="H213" s="304"/>
      <c r="I213" s="304"/>
      <c r="J213" s="304"/>
      <c r="K213" s="304"/>
      <c r="L213" s="304"/>
      <c r="M213" s="304"/>
      <c r="N213" s="304"/>
      <c r="O213" s="304"/>
      <c r="P213" s="304"/>
      <c r="Q213" s="304"/>
      <c r="R213" s="304"/>
      <c r="S213" s="304"/>
      <c r="T213" s="304"/>
      <c r="U213" s="304"/>
      <c r="V213" s="304"/>
      <c r="W213" s="304"/>
      <c r="X213" s="322"/>
      <c r="Y213" s="322"/>
      <c r="Z213" s="309"/>
      <c r="AA213" s="322" t="s">
        <v>186</v>
      </c>
      <c r="AB213" s="322" t="s">
        <v>182</v>
      </c>
      <c r="AC213" s="321">
        <v>260000</v>
      </c>
      <c r="AD213" s="337"/>
      <c r="AE213" s="304"/>
      <c r="AF213" s="339" t="s">
        <v>643</v>
      </c>
    </row>
    <row r="214" spans="1:32" ht="114.75">
      <c r="A214" s="322">
        <v>33</v>
      </c>
      <c r="B214" s="37" t="s">
        <v>192</v>
      </c>
      <c r="C214" s="337" t="s">
        <v>405</v>
      </c>
      <c r="D214" s="147" t="s">
        <v>670</v>
      </c>
      <c r="E214" s="33" t="s">
        <v>454</v>
      </c>
      <c r="F214" s="337" t="s">
        <v>408</v>
      </c>
      <c r="G214" s="304"/>
      <c r="H214" s="304"/>
      <c r="I214" s="304"/>
      <c r="J214" s="304"/>
      <c r="K214" s="304"/>
      <c r="L214" s="304"/>
      <c r="M214" s="304"/>
      <c r="N214" s="304"/>
      <c r="O214" s="304"/>
      <c r="P214" s="304"/>
      <c r="Q214" s="304"/>
      <c r="R214" s="304"/>
      <c r="S214" s="304"/>
      <c r="T214" s="304"/>
      <c r="U214" s="304"/>
      <c r="V214" s="304"/>
      <c r="W214" s="304"/>
      <c r="X214" s="322" t="s">
        <v>186</v>
      </c>
      <c r="Y214" s="322" t="s">
        <v>182</v>
      </c>
      <c r="Z214" s="309">
        <v>455000</v>
      </c>
      <c r="AA214" s="304"/>
      <c r="AB214" s="304"/>
      <c r="AC214" s="304"/>
      <c r="AD214" s="337" t="s">
        <v>409</v>
      </c>
      <c r="AE214" s="304"/>
      <c r="AF214" s="339" t="s">
        <v>656</v>
      </c>
    </row>
    <row r="215" spans="1:32" ht="150">
      <c r="A215" s="322">
        <v>34</v>
      </c>
      <c r="B215" s="33" t="s">
        <v>192</v>
      </c>
      <c r="C215" s="33" t="s">
        <v>671</v>
      </c>
      <c r="D215" s="337" t="s">
        <v>672</v>
      </c>
      <c r="E215" s="39" t="s">
        <v>673</v>
      </c>
      <c r="F215" s="337" t="s">
        <v>408</v>
      </c>
      <c r="G215" s="304"/>
      <c r="H215" s="304"/>
      <c r="I215" s="304"/>
      <c r="J215" s="304"/>
      <c r="K215" s="304"/>
      <c r="L215" s="304"/>
      <c r="M215" s="304"/>
      <c r="N215" s="304"/>
      <c r="O215" s="304"/>
      <c r="P215" s="304"/>
      <c r="Q215" s="304"/>
      <c r="R215" s="304"/>
      <c r="S215" s="304"/>
      <c r="T215" s="304"/>
      <c r="U215" s="304"/>
      <c r="V215" s="304"/>
      <c r="W215" s="304"/>
      <c r="X215" s="322" t="s">
        <v>186</v>
      </c>
      <c r="Y215" s="322" t="s">
        <v>182</v>
      </c>
      <c r="Z215" s="309">
        <v>90000</v>
      </c>
      <c r="AA215" s="304"/>
      <c r="AB215" s="304"/>
      <c r="AC215" s="304"/>
      <c r="AD215" s="337" t="s">
        <v>409</v>
      </c>
      <c r="AE215" s="304"/>
      <c r="AF215" s="339" t="s">
        <v>620</v>
      </c>
    </row>
    <row r="216" spans="1:32" ht="150">
      <c r="A216" s="322">
        <v>35</v>
      </c>
      <c r="B216" s="33" t="s">
        <v>192</v>
      </c>
      <c r="C216" s="33" t="s">
        <v>671</v>
      </c>
      <c r="D216" s="337" t="s">
        <v>674</v>
      </c>
      <c r="E216" s="39" t="s">
        <v>673</v>
      </c>
      <c r="F216" s="337" t="s">
        <v>408</v>
      </c>
      <c r="G216" s="304"/>
      <c r="H216" s="304"/>
      <c r="I216" s="304"/>
      <c r="J216" s="304"/>
      <c r="K216" s="304"/>
      <c r="L216" s="304"/>
      <c r="M216" s="304"/>
      <c r="N216" s="304"/>
      <c r="O216" s="304"/>
      <c r="P216" s="304"/>
      <c r="Q216" s="304"/>
      <c r="R216" s="304"/>
      <c r="S216" s="304"/>
      <c r="T216" s="304"/>
      <c r="U216" s="304"/>
      <c r="V216" s="304"/>
      <c r="W216" s="304"/>
      <c r="X216" s="322" t="s">
        <v>186</v>
      </c>
      <c r="Y216" s="322" t="s">
        <v>182</v>
      </c>
      <c r="Z216" s="309">
        <v>70000</v>
      </c>
      <c r="AA216" s="304"/>
      <c r="AB216" s="304"/>
      <c r="AC216" s="304"/>
      <c r="AD216" s="337" t="s">
        <v>409</v>
      </c>
      <c r="AE216" s="304"/>
      <c r="AF216" s="339" t="s">
        <v>620</v>
      </c>
    </row>
    <row r="217" spans="1:32" ht="150">
      <c r="A217" s="322">
        <v>36</v>
      </c>
      <c r="B217" s="33" t="s">
        <v>192</v>
      </c>
      <c r="C217" s="33" t="s">
        <v>671</v>
      </c>
      <c r="D217" s="337" t="s">
        <v>675</v>
      </c>
      <c r="E217" s="39" t="s">
        <v>673</v>
      </c>
      <c r="F217" s="337" t="s">
        <v>408</v>
      </c>
      <c r="G217" s="304"/>
      <c r="H217" s="304"/>
      <c r="I217" s="304"/>
      <c r="J217" s="304"/>
      <c r="K217" s="304"/>
      <c r="L217" s="304"/>
      <c r="M217" s="304"/>
      <c r="N217" s="304"/>
      <c r="O217" s="304"/>
      <c r="P217" s="304"/>
      <c r="Q217" s="304"/>
      <c r="R217" s="304"/>
      <c r="S217" s="304"/>
      <c r="T217" s="304"/>
      <c r="U217" s="304"/>
      <c r="V217" s="304"/>
      <c r="W217" s="304"/>
      <c r="X217" s="322" t="s">
        <v>186</v>
      </c>
      <c r="Y217" s="322" t="s">
        <v>182</v>
      </c>
      <c r="Z217" s="309">
        <v>90000</v>
      </c>
      <c r="AA217" s="304"/>
      <c r="AB217" s="304"/>
      <c r="AC217" s="304"/>
      <c r="AD217" s="337" t="s">
        <v>409</v>
      </c>
      <c r="AE217" s="304"/>
      <c r="AF217" s="339" t="s">
        <v>676</v>
      </c>
    </row>
    <row r="218" spans="1:32" ht="150">
      <c r="A218" s="322">
        <v>37</v>
      </c>
      <c r="B218" s="33" t="s">
        <v>192</v>
      </c>
      <c r="C218" s="33" t="s">
        <v>671</v>
      </c>
      <c r="D218" s="337" t="s">
        <v>677</v>
      </c>
      <c r="E218" s="39" t="s">
        <v>673</v>
      </c>
      <c r="F218" s="337" t="s">
        <v>408</v>
      </c>
      <c r="G218" s="304"/>
      <c r="H218" s="304"/>
      <c r="I218" s="304"/>
      <c r="J218" s="304"/>
      <c r="K218" s="304"/>
      <c r="L218" s="304"/>
      <c r="M218" s="304"/>
      <c r="N218" s="304"/>
      <c r="O218" s="304"/>
      <c r="P218" s="304"/>
      <c r="Q218" s="304"/>
      <c r="R218" s="304"/>
      <c r="S218" s="304"/>
      <c r="T218" s="304"/>
      <c r="U218" s="304"/>
      <c r="V218" s="304"/>
      <c r="W218" s="304"/>
      <c r="X218" s="322" t="s">
        <v>186</v>
      </c>
      <c r="Y218" s="322" t="s">
        <v>182</v>
      </c>
      <c r="Z218" s="309">
        <v>110000</v>
      </c>
      <c r="AA218" s="304"/>
      <c r="AB218" s="304"/>
      <c r="AC218" s="304"/>
      <c r="AD218" s="337" t="s">
        <v>409</v>
      </c>
      <c r="AE218" s="304"/>
      <c r="AF218" s="339" t="s">
        <v>620</v>
      </c>
    </row>
    <row r="219" spans="1:32" ht="150">
      <c r="A219" s="322">
        <v>38</v>
      </c>
      <c r="B219" s="33" t="s">
        <v>192</v>
      </c>
      <c r="C219" s="33" t="s">
        <v>671</v>
      </c>
      <c r="D219" s="337" t="s">
        <v>678</v>
      </c>
      <c r="E219" s="39" t="s">
        <v>673</v>
      </c>
      <c r="F219" s="337" t="s">
        <v>408</v>
      </c>
      <c r="G219" s="304"/>
      <c r="H219" s="304"/>
      <c r="I219" s="304"/>
      <c r="J219" s="304"/>
      <c r="K219" s="304"/>
      <c r="L219" s="304"/>
      <c r="M219" s="304"/>
      <c r="N219" s="304"/>
      <c r="O219" s="304"/>
      <c r="P219" s="304"/>
      <c r="Q219" s="304"/>
      <c r="R219" s="304"/>
      <c r="S219" s="304"/>
      <c r="T219" s="304"/>
      <c r="U219" s="304"/>
      <c r="V219" s="304"/>
      <c r="W219" s="304"/>
      <c r="X219" s="322" t="s">
        <v>186</v>
      </c>
      <c r="Y219" s="322" t="s">
        <v>182</v>
      </c>
      <c r="Z219" s="309">
        <v>130000</v>
      </c>
      <c r="AA219" s="304"/>
      <c r="AB219" s="304"/>
      <c r="AC219" s="304"/>
      <c r="AD219" s="337" t="s">
        <v>409</v>
      </c>
      <c r="AE219" s="304"/>
      <c r="AF219" s="339" t="s">
        <v>620</v>
      </c>
    </row>
    <row r="220" spans="1:32" ht="150">
      <c r="A220" s="322">
        <v>39</v>
      </c>
      <c r="B220" s="33" t="s">
        <v>192</v>
      </c>
      <c r="C220" s="33" t="s">
        <v>671</v>
      </c>
      <c r="D220" s="337" t="s">
        <v>679</v>
      </c>
      <c r="E220" s="39" t="s">
        <v>673</v>
      </c>
      <c r="F220" s="337" t="s">
        <v>408</v>
      </c>
      <c r="G220" s="304"/>
      <c r="H220" s="304"/>
      <c r="I220" s="304"/>
      <c r="J220" s="304"/>
      <c r="K220" s="304"/>
      <c r="L220" s="304"/>
      <c r="M220" s="304"/>
      <c r="N220" s="304"/>
      <c r="O220" s="304"/>
      <c r="P220" s="304"/>
      <c r="Q220" s="304"/>
      <c r="R220" s="304"/>
      <c r="S220" s="304"/>
      <c r="T220" s="304"/>
      <c r="U220" s="304"/>
      <c r="V220" s="304"/>
      <c r="W220" s="304"/>
      <c r="X220" s="322" t="s">
        <v>186</v>
      </c>
      <c r="Y220" s="322" t="s">
        <v>182</v>
      </c>
      <c r="Z220" s="309">
        <v>130000</v>
      </c>
      <c r="AA220" s="304"/>
      <c r="AB220" s="304"/>
      <c r="AC220" s="304"/>
      <c r="AD220" s="337" t="s">
        <v>409</v>
      </c>
      <c r="AE220" s="304"/>
      <c r="AF220" s="339" t="s">
        <v>680</v>
      </c>
    </row>
    <row r="221" spans="1:32" ht="150">
      <c r="A221" s="322">
        <v>40</v>
      </c>
      <c r="B221" s="33" t="s">
        <v>192</v>
      </c>
      <c r="C221" s="33" t="s">
        <v>671</v>
      </c>
      <c r="D221" s="337" t="s">
        <v>681</v>
      </c>
      <c r="E221" s="39" t="s">
        <v>673</v>
      </c>
      <c r="F221" s="337" t="s">
        <v>408</v>
      </c>
      <c r="G221" s="304"/>
      <c r="H221" s="304"/>
      <c r="I221" s="304"/>
      <c r="J221" s="304"/>
      <c r="K221" s="304"/>
      <c r="L221" s="304"/>
      <c r="M221" s="304"/>
      <c r="N221" s="304"/>
      <c r="O221" s="304"/>
      <c r="P221" s="304"/>
      <c r="Q221" s="304"/>
      <c r="R221" s="304"/>
      <c r="S221" s="304"/>
      <c r="T221" s="304"/>
      <c r="U221" s="304"/>
      <c r="V221" s="304"/>
      <c r="W221" s="304"/>
      <c r="X221" s="322" t="s">
        <v>186</v>
      </c>
      <c r="Y221" s="322" t="s">
        <v>182</v>
      </c>
      <c r="Z221" s="309">
        <v>50000</v>
      </c>
      <c r="AA221" s="304"/>
      <c r="AB221" s="304"/>
      <c r="AC221" s="304"/>
      <c r="AD221" s="337" t="s">
        <v>409</v>
      </c>
      <c r="AE221" s="304"/>
      <c r="AF221" s="339" t="s">
        <v>676</v>
      </c>
    </row>
    <row r="222" spans="1:32" ht="150">
      <c r="A222" s="322">
        <v>41</v>
      </c>
      <c r="B222" s="33" t="s">
        <v>192</v>
      </c>
      <c r="C222" s="33" t="s">
        <v>671</v>
      </c>
      <c r="D222" s="337" t="s">
        <v>682</v>
      </c>
      <c r="E222" s="39" t="s">
        <v>673</v>
      </c>
      <c r="F222" s="337" t="s">
        <v>408</v>
      </c>
      <c r="G222" s="304"/>
      <c r="H222" s="304"/>
      <c r="I222" s="304"/>
      <c r="J222" s="304"/>
      <c r="K222" s="304"/>
      <c r="L222" s="304"/>
      <c r="M222" s="304"/>
      <c r="N222" s="304"/>
      <c r="O222" s="304"/>
      <c r="P222" s="304"/>
      <c r="Q222" s="304"/>
      <c r="R222" s="304"/>
      <c r="S222" s="304"/>
      <c r="T222" s="304"/>
      <c r="U222" s="304"/>
      <c r="V222" s="304"/>
      <c r="W222" s="304"/>
      <c r="X222" s="322" t="s">
        <v>186</v>
      </c>
      <c r="Y222" s="322" t="s">
        <v>182</v>
      </c>
      <c r="Z222" s="309">
        <v>50000</v>
      </c>
      <c r="AA222" s="304"/>
      <c r="AB222" s="304"/>
      <c r="AC222" s="304"/>
      <c r="AD222" s="337" t="s">
        <v>409</v>
      </c>
      <c r="AE222" s="304"/>
      <c r="AF222" s="339" t="s">
        <v>680</v>
      </c>
    </row>
    <row r="223" spans="1:32" ht="150">
      <c r="A223" s="322">
        <v>42</v>
      </c>
      <c r="B223" s="33" t="s">
        <v>192</v>
      </c>
      <c r="C223" s="33" t="s">
        <v>671</v>
      </c>
      <c r="D223" s="337" t="s">
        <v>683</v>
      </c>
      <c r="E223" s="39" t="s">
        <v>673</v>
      </c>
      <c r="F223" s="337" t="s">
        <v>408</v>
      </c>
      <c r="G223" s="304"/>
      <c r="H223" s="304"/>
      <c r="I223" s="304"/>
      <c r="J223" s="304"/>
      <c r="K223" s="304"/>
      <c r="L223" s="304"/>
      <c r="M223" s="304"/>
      <c r="N223" s="304"/>
      <c r="O223" s="304"/>
      <c r="P223" s="304"/>
      <c r="Q223" s="304"/>
      <c r="R223" s="304"/>
      <c r="S223" s="304"/>
      <c r="T223" s="304"/>
      <c r="U223" s="304"/>
      <c r="V223" s="304"/>
      <c r="W223" s="304"/>
      <c r="X223" s="322" t="s">
        <v>186</v>
      </c>
      <c r="Y223" s="322" t="s">
        <v>182</v>
      </c>
      <c r="Z223" s="309">
        <v>110000</v>
      </c>
      <c r="AA223" s="304"/>
      <c r="AB223" s="304"/>
      <c r="AC223" s="304"/>
      <c r="AD223" s="337" t="s">
        <v>409</v>
      </c>
      <c r="AE223" s="304"/>
      <c r="AF223" s="339" t="s">
        <v>620</v>
      </c>
    </row>
    <row r="224" spans="1:32" ht="150">
      <c r="A224" s="322">
        <v>43</v>
      </c>
      <c r="B224" s="33" t="s">
        <v>192</v>
      </c>
      <c r="C224" s="33" t="s">
        <v>671</v>
      </c>
      <c r="D224" s="337" t="s">
        <v>684</v>
      </c>
      <c r="E224" s="39" t="s">
        <v>673</v>
      </c>
      <c r="F224" s="337" t="s">
        <v>408</v>
      </c>
      <c r="G224" s="304"/>
      <c r="H224" s="304"/>
      <c r="I224" s="304"/>
      <c r="J224" s="304"/>
      <c r="K224" s="304"/>
      <c r="L224" s="304"/>
      <c r="M224" s="304"/>
      <c r="N224" s="304"/>
      <c r="O224" s="304"/>
      <c r="P224" s="304"/>
      <c r="Q224" s="304"/>
      <c r="R224" s="304"/>
      <c r="S224" s="304"/>
      <c r="T224" s="304"/>
      <c r="U224" s="304"/>
      <c r="V224" s="304"/>
      <c r="W224" s="304"/>
      <c r="X224" s="322" t="s">
        <v>186</v>
      </c>
      <c r="Y224" s="322" t="s">
        <v>182</v>
      </c>
      <c r="Z224" s="309">
        <v>110000</v>
      </c>
      <c r="AA224" s="304"/>
      <c r="AB224" s="304"/>
      <c r="AC224" s="304"/>
      <c r="AD224" s="337" t="s">
        <v>409</v>
      </c>
      <c r="AE224" s="304"/>
      <c r="AF224" s="339" t="s">
        <v>620</v>
      </c>
    </row>
    <row r="225" spans="1:32" ht="96.75" customHeight="1">
      <c r="A225" s="322">
        <v>44</v>
      </c>
      <c r="B225" s="33" t="s">
        <v>192</v>
      </c>
      <c r="C225" s="33" t="s">
        <v>671</v>
      </c>
      <c r="D225" s="337" t="s">
        <v>685</v>
      </c>
      <c r="E225" s="39" t="s">
        <v>673</v>
      </c>
      <c r="F225" s="337" t="s">
        <v>408</v>
      </c>
      <c r="G225" s="304"/>
      <c r="H225" s="304"/>
      <c r="I225" s="304"/>
      <c r="J225" s="304"/>
      <c r="K225" s="304"/>
      <c r="L225" s="304"/>
      <c r="M225" s="304"/>
      <c r="N225" s="304"/>
      <c r="O225" s="304"/>
      <c r="P225" s="304"/>
      <c r="Q225" s="304"/>
      <c r="R225" s="304"/>
      <c r="S225" s="304"/>
      <c r="T225" s="304"/>
      <c r="U225" s="304"/>
      <c r="V225" s="304"/>
      <c r="W225" s="304"/>
      <c r="X225" s="322" t="s">
        <v>186</v>
      </c>
      <c r="Y225" s="322" t="s">
        <v>182</v>
      </c>
      <c r="Z225" s="309">
        <v>130000</v>
      </c>
      <c r="AA225" s="304"/>
      <c r="AB225" s="304"/>
      <c r="AC225" s="304"/>
      <c r="AD225" s="337" t="s">
        <v>409</v>
      </c>
      <c r="AE225" s="304"/>
      <c r="AF225" s="339" t="s">
        <v>620</v>
      </c>
    </row>
    <row r="226" spans="1:32" ht="118.5" customHeight="1">
      <c r="A226" s="322">
        <v>45</v>
      </c>
      <c r="B226" s="33" t="s">
        <v>192</v>
      </c>
      <c r="C226" s="33" t="s">
        <v>671</v>
      </c>
      <c r="D226" s="337" t="s">
        <v>686</v>
      </c>
      <c r="E226" s="39" t="s">
        <v>673</v>
      </c>
      <c r="F226" s="337" t="s">
        <v>408</v>
      </c>
      <c r="G226" s="304"/>
      <c r="H226" s="304"/>
      <c r="I226" s="304"/>
      <c r="J226" s="304"/>
      <c r="K226" s="304"/>
      <c r="L226" s="304"/>
      <c r="M226" s="304"/>
      <c r="N226" s="304"/>
      <c r="O226" s="304"/>
      <c r="P226" s="304"/>
      <c r="Q226" s="304"/>
      <c r="R226" s="304"/>
      <c r="S226" s="304"/>
      <c r="T226" s="304"/>
      <c r="U226" s="304"/>
      <c r="V226" s="304"/>
      <c r="W226" s="304"/>
      <c r="X226" s="322" t="s">
        <v>186</v>
      </c>
      <c r="Y226" s="322" t="s">
        <v>182</v>
      </c>
      <c r="Z226" s="309">
        <v>50000</v>
      </c>
      <c r="AA226" s="304"/>
      <c r="AB226" s="304"/>
      <c r="AC226" s="304"/>
      <c r="AD226" s="337" t="s">
        <v>409</v>
      </c>
      <c r="AE226" s="304"/>
      <c r="AF226" s="339" t="s">
        <v>620</v>
      </c>
    </row>
    <row r="227" spans="1:32" ht="150">
      <c r="A227" s="322">
        <v>46</v>
      </c>
      <c r="B227" s="33" t="s">
        <v>192</v>
      </c>
      <c r="C227" s="33" t="s">
        <v>671</v>
      </c>
      <c r="D227" s="337" t="s">
        <v>687</v>
      </c>
      <c r="E227" s="39" t="s">
        <v>673</v>
      </c>
      <c r="F227" s="337" t="s">
        <v>408</v>
      </c>
      <c r="G227" s="304"/>
      <c r="H227" s="304"/>
      <c r="I227" s="304"/>
      <c r="J227" s="304"/>
      <c r="K227" s="304"/>
      <c r="L227" s="304"/>
      <c r="M227" s="304"/>
      <c r="N227" s="304"/>
      <c r="O227" s="304"/>
      <c r="P227" s="304"/>
      <c r="Q227" s="304"/>
      <c r="R227" s="304"/>
      <c r="S227" s="304"/>
      <c r="T227" s="304"/>
      <c r="U227" s="304"/>
      <c r="V227" s="304"/>
      <c r="W227" s="304"/>
      <c r="X227" s="322" t="s">
        <v>186</v>
      </c>
      <c r="Y227" s="322" t="s">
        <v>182</v>
      </c>
      <c r="Z227" s="309">
        <v>130000</v>
      </c>
      <c r="AA227" s="304"/>
      <c r="AB227" s="304"/>
      <c r="AC227" s="304"/>
      <c r="AD227" s="337" t="s">
        <v>409</v>
      </c>
      <c r="AE227" s="304"/>
      <c r="AF227" s="339" t="s">
        <v>688</v>
      </c>
    </row>
    <row r="228" spans="1:32" ht="150">
      <c r="A228" s="322">
        <v>47</v>
      </c>
      <c r="B228" s="33" t="s">
        <v>192</v>
      </c>
      <c r="C228" s="33" t="s">
        <v>671</v>
      </c>
      <c r="D228" s="337" t="s">
        <v>689</v>
      </c>
      <c r="E228" s="39" t="s">
        <v>673</v>
      </c>
      <c r="F228" s="337" t="s">
        <v>408</v>
      </c>
      <c r="G228" s="304"/>
      <c r="H228" s="304"/>
      <c r="I228" s="304"/>
      <c r="J228" s="304"/>
      <c r="K228" s="304"/>
      <c r="L228" s="304"/>
      <c r="M228" s="304"/>
      <c r="N228" s="304"/>
      <c r="O228" s="304"/>
      <c r="P228" s="304"/>
      <c r="Q228" s="304"/>
      <c r="R228" s="304"/>
      <c r="S228" s="304"/>
      <c r="T228" s="304"/>
      <c r="U228" s="304"/>
      <c r="V228" s="304"/>
      <c r="W228" s="304"/>
      <c r="X228" s="322" t="s">
        <v>186</v>
      </c>
      <c r="Y228" s="322" t="s">
        <v>182</v>
      </c>
      <c r="Z228" s="309">
        <v>130000</v>
      </c>
      <c r="AA228" s="304"/>
      <c r="AB228" s="304"/>
      <c r="AC228" s="304"/>
      <c r="AD228" s="337" t="s">
        <v>409</v>
      </c>
      <c r="AE228" s="304"/>
      <c r="AF228" s="339" t="s">
        <v>680</v>
      </c>
    </row>
    <row r="229" spans="1:32" ht="150">
      <c r="A229" s="322">
        <v>48</v>
      </c>
      <c r="B229" s="33" t="s">
        <v>192</v>
      </c>
      <c r="C229" s="33" t="s">
        <v>671</v>
      </c>
      <c r="D229" s="337" t="s">
        <v>690</v>
      </c>
      <c r="E229" s="39" t="s">
        <v>673</v>
      </c>
      <c r="F229" s="337" t="s">
        <v>408</v>
      </c>
      <c r="G229" s="304"/>
      <c r="H229" s="304"/>
      <c r="I229" s="304"/>
      <c r="J229" s="304"/>
      <c r="K229" s="304"/>
      <c r="L229" s="304"/>
      <c r="M229" s="304"/>
      <c r="N229" s="304"/>
      <c r="O229" s="304"/>
      <c r="P229" s="304"/>
      <c r="Q229" s="304"/>
      <c r="R229" s="304"/>
      <c r="S229" s="304"/>
      <c r="T229" s="304"/>
      <c r="U229" s="304"/>
      <c r="V229" s="304"/>
      <c r="W229" s="304"/>
      <c r="X229" s="322" t="s">
        <v>186</v>
      </c>
      <c r="Y229" s="322" t="s">
        <v>182</v>
      </c>
      <c r="Z229" s="309">
        <v>140000</v>
      </c>
      <c r="AA229" s="304"/>
      <c r="AB229" s="304"/>
      <c r="AC229" s="304"/>
      <c r="AD229" s="337" t="s">
        <v>409</v>
      </c>
      <c r="AE229" s="304"/>
      <c r="AF229" s="339" t="s">
        <v>676</v>
      </c>
    </row>
    <row r="230" spans="1:32" ht="150">
      <c r="A230" s="322">
        <v>49</v>
      </c>
      <c r="B230" s="33" t="s">
        <v>192</v>
      </c>
      <c r="C230" s="33" t="s">
        <v>671</v>
      </c>
      <c r="D230" s="337" t="s">
        <v>691</v>
      </c>
      <c r="E230" s="39" t="s">
        <v>673</v>
      </c>
      <c r="F230" s="337" t="s">
        <v>408</v>
      </c>
      <c r="G230" s="304"/>
      <c r="H230" s="304"/>
      <c r="I230" s="304"/>
      <c r="J230" s="304"/>
      <c r="K230" s="304"/>
      <c r="L230" s="304"/>
      <c r="M230" s="304"/>
      <c r="N230" s="304"/>
      <c r="O230" s="304"/>
      <c r="P230" s="304"/>
      <c r="Q230" s="304"/>
      <c r="R230" s="304"/>
      <c r="S230" s="304"/>
      <c r="T230" s="304"/>
      <c r="U230" s="304"/>
      <c r="V230" s="304"/>
      <c r="W230" s="304"/>
      <c r="X230" s="322" t="s">
        <v>186</v>
      </c>
      <c r="Y230" s="322" t="s">
        <v>182</v>
      </c>
      <c r="Z230" s="309">
        <v>130000</v>
      </c>
      <c r="AA230" s="304"/>
      <c r="AB230" s="304"/>
      <c r="AC230" s="304"/>
      <c r="AD230" s="337" t="s">
        <v>409</v>
      </c>
      <c r="AE230" s="304"/>
      <c r="AF230" s="339" t="s">
        <v>620</v>
      </c>
    </row>
    <row r="231" spans="1:32" ht="150">
      <c r="A231" s="322">
        <v>50</v>
      </c>
      <c r="B231" s="33" t="s">
        <v>192</v>
      </c>
      <c r="C231" s="33" t="s">
        <v>671</v>
      </c>
      <c r="D231" s="337" t="s">
        <v>692</v>
      </c>
      <c r="E231" s="39" t="s">
        <v>673</v>
      </c>
      <c r="F231" s="337" t="s">
        <v>408</v>
      </c>
      <c r="G231" s="304"/>
      <c r="H231" s="304"/>
      <c r="I231" s="304"/>
      <c r="J231" s="304"/>
      <c r="K231" s="304"/>
      <c r="L231" s="304"/>
      <c r="M231" s="304"/>
      <c r="N231" s="304"/>
      <c r="O231" s="304"/>
      <c r="P231" s="304"/>
      <c r="Q231" s="304"/>
      <c r="R231" s="304"/>
      <c r="S231" s="304"/>
      <c r="T231" s="304"/>
      <c r="U231" s="304"/>
      <c r="V231" s="304"/>
      <c r="W231" s="304"/>
      <c r="X231" s="322" t="s">
        <v>186</v>
      </c>
      <c r="Y231" s="322" t="s">
        <v>182</v>
      </c>
      <c r="Z231" s="309">
        <v>100000</v>
      </c>
      <c r="AA231" s="304"/>
      <c r="AB231" s="304"/>
      <c r="AC231" s="304"/>
      <c r="AD231" s="337" t="s">
        <v>409</v>
      </c>
      <c r="AE231" s="304"/>
      <c r="AF231" s="339" t="s">
        <v>693</v>
      </c>
    </row>
    <row r="232" spans="1:32" ht="18.75">
      <c r="A232" s="350"/>
      <c r="B232" s="304"/>
      <c r="C232" s="304"/>
      <c r="D232" s="304"/>
      <c r="E232" s="304"/>
      <c r="F232" s="304"/>
      <c r="G232" s="304"/>
      <c r="H232" s="304"/>
      <c r="I232" s="304"/>
      <c r="J232" s="304"/>
      <c r="K232" s="304"/>
      <c r="L232" s="304"/>
      <c r="M232" s="304"/>
      <c r="N232" s="304"/>
      <c r="O232" s="304"/>
      <c r="P232" s="304"/>
      <c r="Q232" s="304"/>
      <c r="R232" s="304"/>
      <c r="S232" s="304"/>
      <c r="T232" s="304"/>
      <c r="U232" s="304"/>
      <c r="V232" s="304"/>
      <c r="W232" s="304"/>
      <c r="X232" s="304"/>
      <c r="Y232" s="304"/>
      <c r="Z232" s="351">
        <f>SUM(Z182:Z231)</f>
        <v>7941000</v>
      </c>
      <c r="AA232" s="304">
        <f t="shared" ref="AA232:AC232" si="3">SUM(AA182:AA231)</f>
        <v>0</v>
      </c>
      <c r="AB232" s="304">
        <f t="shared" si="3"/>
        <v>0</v>
      </c>
      <c r="AC232" s="351">
        <f t="shared" si="3"/>
        <v>4100000</v>
      </c>
      <c r="AD232" s="304"/>
      <c r="AE232" s="304"/>
      <c r="AF232" s="304"/>
    </row>
  </sheetData>
  <mergeCells count="24">
    <mergeCell ref="U2:W3"/>
    <mergeCell ref="X2:Z3"/>
    <mergeCell ref="A2:A4"/>
    <mergeCell ref="B2:B4"/>
    <mergeCell ref="C2:C4"/>
    <mergeCell ref="D2:D4"/>
    <mergeCell ref="E2:E4"/>
    <mergeCell ref="F2:F4"/>
    <mergeCell ref="A6:AF6"/>
    <mergeCell ref="A109:F109"/>
    <mergeCell ref="A181:AF181"/>
    <mergeCell ref="AA2:AC3"/>
    <mergeCell ref="AD2:AD4"/>
    <mergeCell ref="AE2:AE4"/>
    <mergeCell ref="AF2:AF4"/>
    <mergeCell ref="G3:G4"/>
    <mergeCell ref="H3:H4"/>
    <mergeCell ref="I3:I4"/>
    <mergeCell ref="J3:J4"/>
    <mergeCell ref="K3:K4"/>
    <mergeCell ref="G2:K2"/>
    <mergeCell ref="L2:N3"/>
    <mergeCell ref="O2:Q3"/>
    <mergeCell ref="R2:T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81"/>
  <sheetViews>
    <sheetView topLeftCell="M46" workbookViewId="0">
      <selection activeCell="Z48" sqref="Z48:AC48"/>
    </sheetView>
  </sheetViews>
  <sheetFormatPr defaultColWidth="8.85546875" defaultRowHeight="15.75"/>
  <cols>
    <col min="1" max="1" width="12.140625" style="354" customWidth="1"/>
    <col min="2" max="2" width="19.7109375" style="354" customWidth="1"/>
    <col min="3" max="3" width="55.7109375" style="354" customWidth="1"/>
    <col min="4" max="4" width="35.140625" style="354" customWidth="1"/>
    <col min="5" max="5" width="64.5703125" style="354" customWidth="1"/>
    <col min="6" max="6" width="36" style="354" customWidth="1"/>
    <col min="7" max="7" width="25.42578125" style="354" customWidth="1"/>
    <col min="8" max="8" width="12.140625" style="354" customWidth="1"/>
    <col min="9" max="9" width="22.28515625" style="354" customWidth="1"/>
    <col min="10" max="10" width="8" style="354" customWidth="1"/>
    <col min="11" max="11" width="9.42578125" style="354" customWidth="1"/>
    <col min="12" max="12" width="10.5703125" style="354" customWidth="1"/>
    <col min="13" max="13" width="13.85546875" style="354" customWidth="1"/>
    <col min="14" max="14" width="17.85546875" style="354" customWidth="1"/>
    <col min="15" max="15" width="12" style="354" customWidth="1"/>
    <col min="16" max="16" width="13" style="354" customWidth="1"/>
    <col min="17" max="17" width="17.140625" style="354" customWidth="1"/>
    <col min="18" max="18" width="12.5703125" style="354" customWidth="1"/>
    <col min="19" max="19" width="15.140625" style="354" customWidth="1"/>
    <col min="20" max="20" width="15.5703125" style="354" customWidth="1"/>
    <col min="21" max="21" width="9.28515625" style="354" customWidth="1"/>
    <col min="22" max="22" width="13.5703125" style="354" customWidth="1"/>
    <col min="23" max="25" width="14.42578125" style="354" customWidth="1"/>
    <col min="26" max="29" width="17" style="354" customWidth="1"/>
    <col min="30" max="30" width="13.7109375" style="354" customWidth="1"/>
    <col min="31" max="31" width="38.85546875" style="353" customWidth="1"/>
    <col min="32" max="71" width="8.85546875" style="353"/>
    <col min="72" max="16384" width="8.85546875" style="354"/>
  </cols>
  <sheetData>
    <row r="1" spans="1:71" ht="26.25">
      <c r="A1" s="824" t="s">
        <v>0</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6"/>
    </row>
    <row r="2" spans="1:71" ht="18">
      <c r="A2" s="827" t="s">
        <v>1</v>
      </c>
      <c r="B2" s="822" t="s">
        <v>2</v>
      </c>
      <c r="C2" s="820" t="s">
        <v>3</v>
      </c>
      <c r="D2" s="822" t="s">
        <v>4</v>
      </c>
      <c r="E2" s="822" t="s">
        <v>5</v>
      </c>
      <c r="F2" s="822" t="s">
        <v>6</v>
      </c>
      <c r="G2" s="828" t="s">
        <v>7</v>
      </c>
      <c r="H2" s="828"/>
      <c r="I2" s="828"/>
      <c r="J2" s="828"/>
      <c r="K2" s="828"/>
      <c r="L2" s="813" t="s">
        <v>694</v>
      </c>
      <c r="M2" s="814"/>
      <c r="N2" s="815"/>
      <c r="O2" s="813" t="s">
        <v>695</v>
      </c>
      <c r="P2" s="814"/>
      <c r="Q2" s="815"/>
      <c r="R2" s="813" t="s">
        <v>696</v>
      </c>
      <c r="S2" s="814"/>
      <c r="T2" s="815"/>
      <c r="U2" s="813" t="s">
        <v>697</v>
      </c>
      <c r="V2" s="814"/>
      <c r="W2" s="815"/>
      <c r="X2" s="813" t="s">
        <v>698</v>
      </c>
      <c r="Y2" s="814"/>
      <c r="Z2" s="815"/>
      <c r="AA2" s="813" t="s">
        <v>699</v>
      </c>
      <c r="AB2" s="814"/>
      <c r="AC2" s="815"/>
      <c r="AD2" s="822" t="s">
        <v>14</v>
      </c>
      <c r="AE2" s="820" t="s">
        <v>15</v>
      </c>
    </row>
    <row r="3" spans="1:71">
      <c r="A3" s="827"/>
      <c r="B3" s="822"/>
      <c r="C3" s="823"/>
      <c r="D3" s="822"/>
      <c r="E3" s="822"/>
      <c r="F3" s="822"/>
      <c r="G3" s="819" t="s">
        <v>16</v>
      </c>
      <c r="H3" s="819" t="s">
        <v>17</v>
      </c>
      <c r="I3" s="820" t="s">
        <v>18</v>
      </c>
      <c r="J3" s="819" t="s">
        <v>19</v>
      </c>
      <c r="K3" s="819" t="s">
        <v>20</v>
      </c>
      <c r="L3" s="816"/>
      <c r="M3" s="817"/>
      <c r="N3" s="818"/>
      <c r="O3" s="816"/>
      <c r="P3" s="817"/>
      <c r="Q3" s="818"/>
      <c r="R3" s="816"/>
      <c r="S3" s="817"/>
      <c r="T3" s="818"/>
      <c r="U3" s="816"/>
      <c r="V3" s="817"/>
      <c r="W3" s="818"/>
      <c r="X3" s="816"/>
      <c r="Y3" s="817"/>
      <c r="Z3" s="818"/>
      <c r="AA3" s="816"/>
      <c r="AB3" s="817"/>
      <c r="AC3" s="818"/>
      <c r="AD3" s="822"/>
      <c r="AE3" s="823"/>
    </row>
    <row r="4" spans="1:71" ht="69">
      <c r="A4" s="827"/>
      <c r="B4" s="822"/>
      <c r="C4" s="821"/>
      <c r="D4" s="822"/>
      <c r="E4" s="822"/>
      <c r="F4" s="822"/>
      <c r="G4" s="819"/>
      <c r="H4" s="819"/>
      <c r="I4" s="821"/>
      <c r="J4" s="819"/>
      <c r="K4" s="819"/>
      <c r="L4" s="138" t="s">
        <v>26</v>
      </c>
      <c r="M4" s="138" t="s">
        <v>27</v>
      </c>
      <c r="N4" s="138" t="s">
        <v>28</v>
      </c>
      <c r="O4" s="138" t="s">
        <v>26</v>
      </c>
      <c r="P4" s="138" t="s">
        <v>27</v>
      </c>
      <c r="Q4" s="138" t="s">
        <v>28</v>
      </c>
      <c r="R4" s="138" t="s">
        <v>26</v>
      </c>
      <c r="S4" s="138" t="s">
        <v>27</v>
      </c>
      <c r="T4" s="138" t="s">
        <v>28</v>
      </c>
      <c r="U4" s="138" t="s">
        <v>26</v>
      </c>
      <c r="V4" s="138" t="s">
        <v>27</v>
      </c>
      <c r="W4" s="138" t="s">
        <v>28</v>
      </c>
      <c r="X4" s="138" t="s">
        <v>26</v>
      </c>
      <c r="Y4" s="138" t="s">
        <v>27</v>
      </c>
      <c r="Z4" s="138" t="s">
        <v>28</v>
      </c>
      <c r="AA4" s="138" t="s">
        <v>26</v>
      </c>
      <c r="AB4" s="138" t="s">
        <v>27</v>
      </c>
      <c r="AC4" s="138" t="s">
        <v>28</v>
      </c>
      <c r="AD4" s="822"/>
      <c r="AE4" s="821"/>
    </row>
    <row r="5" spans="1:71" ht="18">
      <c r="A5" s="355"/>
      <c r="B5" s="355">
        <v>1</v>
      </c>
      <c r="C5" s="355">
        <v>2</v>
      </c>
      <c r="D5" s="355">
        <v>3</v>
      </c>
      <c r="E5" s="355">
        <v>4</v>
      </c>
      <c r="F5" s="355">
        <v>5</v>
      </c>
      <c r="G5" s="355">
        <v>6.1</v>
      </c>
      <c r="H5" s="355">
        <v>6.2</v>
      </c>
      <c r="I5" s="355"/>
      <c r="J5" s="355">
        <v>6.3</v>
      </c>
      <c r="K5" s="355">
        <v>6.4</v>
      </c>
      <c r="L5" s="355"/>
      <c r="M5" s="355"/>
      <c r="N5" s="355"/>
      <c r="O5" s="355"/>
      <c r="P5" s="355"/>
      <c r="Q5" s="355"/>
      <c r="R5" s="355"/>
      <c r="S5" s="355"/>
      <c r="T5" s="355"/>
      <c r="U5" s="355"/>
      <c r="V5" s="355"/>
      <c r="W5" s="355"/>
      <c r="X5" s="355"/>
      <c r="Y5" s="355"/>
      <c r="Z5" s="355"/>
      <c r="AA5" s="355"/>
      <c r="AB5" s="355"/>
      <c r="AC5" s="355"/>
      <c r="AD5" s="355">
        <v>10</v>
      </c>
      <c r="AE5" s="356"/>
    </row>
    <row r="6" spans="1:71" s="360" customFormat="1" ht="21">
      <c r="A6" s="810" t="s">
        <v>700</v>
      </c>
      <c r="B6" s="811"/>
      <c r="C6" s="811"/>
      <c r="D6" s="811"/>
      <c r="E6" s="811"/>
      <c r="F6" s="812"/>
      <c r="G6" s="357"/>
      <c r="H6" s="357"/>
      <c r="I6" s="357"/>
      <c r="J6" s="357"/>
      <c r="K6" s="357"/>
      <c r="L6" s="357"/>
      <c r="M6" s="357"/>
      <c r="N6" s="357"/>
      <c r="O6" s="357"/>
      <c r="P6" s="357"/>
      <c r="Q6" s="357"/>
      <c r="R6" s="357"/>
      <c r="S6" s="357"/>
      <c r="T6" s="357"/>
      <c r="U6" s="357"/>
      <c r="V6" s="357"/>
      <c r="W6" s="357"/>
      <c r="X6" s="357"/>
      <c r="Y6" s="357"/>
      <c r="Z6" s="357"/>
      <c r="AA6" s="357"/>
      <c r="AB6" s="357"/>
      <c r="AC6" s="357"/>
      <c r="AD6" s="357"/>
      <c r="AE6" s="358"/>
      <c r="AF6" s="359"/>
      <c r="AG6" s="359"/>
      <c r="AH6" s="359"/>
      <c r="AI6" s="359"/>
      <c r="AJ6" s="359"/>
      <c r="AK6" s="359"/>
      <c r="AL6" s="359"/>
      <c r="AM6" s="359"/>
      <c r="AN6" s="359"/>
      <c r="AO6" s="359"/>
      <c r="AP6" s="359"/>
      <c r="AQ6" s="359"/>
      <c r="AR6" s="359"/>
      <c r="AS6" s="359"/>
      <c r="AT6" s="359"/>
      <c r="AU6" s="359"/>
      <c r="AV6" s="359"/>
      <c r="AW6" s="359"/>
      <c r="AX6" s="359"/>
      <c r="AY6" s="359"/>
      <c r="AZ6" s="359"/>
      <c r="BA6" s="359"/>
      <c r="BB6" s="359"/>
      <c r="BC6" s="359"/>
      <c r="BD6" s="359"/>
      <c r="BE6" s="359"/>
      <c r="BF6" s="359"/>
      <c r="BG6" s="359"/>
      <c r="BH6" s="359"/>
      <c r="BI6" s="359"/>
      <c r="BJ6" s="359"/>
      <c r="BK6" s="359"/>
      <c r="BL6" s="359"/>
      <c r="BM6" s="359"/>
      <c r="BN6" s="359"/>
      <c r="BO6" s="359"/>
      <c r="BP6" s="359"/>
      <c r="BQ6" s="359"/>
      <c r="BR6" s="359"/>
      <c r="BS6" s="359"/>
    </row>
    <row r="7" spans="1:71" ht="180">
      <c r="A7" s="329">
        <v>1</v>
      </c>
      <c r="B7" s="361" t="s">
        <v>701</v>
      </c>
      <c r="C7" s="362" t="s">
        <v>702</v>
      </c>
      <c r="D7" s="363" t="s">
        <v>703</v>
      </c>
      <c r="E7" s="329" t="s">
        <v>704</v>
      </c>
      <c r="F7" s="329" t="s">
        <v>705</v>
      </c>
      <c r="G7" s="364">
        <v>2000000</v>
      </c>
      <c r="H7" s="365"/>
      <c r="I7" s="364">
        <f>G7+H7</f>
        <v>2000000</v>
      </c>
      <c r="J7" s="366"/>
      <c r="K7" s="366"/>
      <c r="L7" s="364" t="s">
        <v>50</v>
      </c>
      <c r="M7" s="364" t="s">
        <v>51</v>
      </c>
      <c r="N7" s="364">
        <v>2000000</v>
      </c>
      <c r="O7" s="364"/>
      <c r="P7" s="364"/>
      <c r="Q7" s="367"/>
      <c r="R7" s="364"/>
      <c r="S7" s="364"/>
      <c r="T7" s="364"/>
      <c r="U7" s="364"/>
      <c r="V7" s="364"/>
      <c r="W7" s="364"/>
      <c r="X7" s="364"/>
      <c r="Y7" s="364"/>
      <c r="Z7" s="364"/>
      <c r="AA7" s="364"/>
      <c r="AB7" s="364"/>
      <c r="AC7" s="364"/>
      <c r="AD7" s="364"/>
      <c r="AE7" s="368" t="s">
        <v>58</v>
      </c>
    </row>
    <row r="8" spans="1:71" ht="180">
      <c r="A8" s="329">
        <v>2</v>
      </c>
      <c r="B8" s="361" t="s">
        <v>701</v>
      </c>
      <c r="C8" s="362" t="s">
        <v>702</v>
      </c>
      <c r="D8" s="363" t="s">
        <v>706</v>
      </c>
      <c r="E8" s="329" t="s">
        <v>704</v>
      </c>
      <c r="F8" s="329" t="s">
        <v>705</v>
      </c>
      <c r="G8" s="364">
        <v>1182748</v>
      </c>
      <c r="H8" s="364"/>
      <c r="I8" s="364">
        <f t="shared" ref="I8:I10" si="0">G8+H8</f>
        <v>1182748</v>
      </c>
      <c r="J8" s="366"/>
      <c r="K8" s="366"/>
      <c r="L8" s="364" t="s">
        <v>50</v>
      </c>
      <c r="M8" s="364" t="s">
        <v>51</v>
      </c>
      <c r="N8" s="364">
        <v>1182748</v>
      </c>
      <c r="O8" s="364"/>
      <c r="P8" s="364"/>
      <c r="Q8" s="367"/>
      <c r="R8" s="364"/>
      <c r="S8" s="364"/>
      <c r="T8" s="364"/>
      <c r="U8" s="364"/>
      <c r="V8" s="364"/>
      <c r="W8" s="364"/>
      <c r="X8" s="364"/>
      <c r="Y8" s="364"/>
      <c r="Z8" s="364"/>
      <c r="AA8" s="364"/>
      <c r="AB8" s="364"/>
      <c r="AC8" s="364"/>
      <c r="AD8" s="364"/>
      <c r="AE8" s="368" t="s">
        <v>58</v>
      </c>
    </row>
    <row r="9" spans="1:71" ht="180">
      <c r="A9" s="329">
        <v>3</v>
      </c>
      <c r="B9" s="361" t="s">
        <v>701</v>
      </c>
      <c r="C9" s="362" t="s">
        <v>702</v>
      </c>
      <c r="D9" s="363" t="s">
        <v>707</v>
      </c>
      <c r="E9" s="329" t="s">
        <v>704</v>
      </c>
      <c r="F9" s="329" t="s">
        <v>705</v>
      </c>
      <c r="G9" s="364">
        <v>3300000</v>
      </c>
      <c r="H9" s="364"/>
      <c r="I9" s="364">
        <f t="shared" si="0"/>
        <v>3300000</v>
      </c>
      <c r="J9" s="366"/>
      <c r="K9" s="366"/>
      <c r="L9" s="364" t="s">
        <v>50</v>
      </c>
      <c r="M9" s="364" t="s">
        <v>51</v>
      </c>
      <c r="N9" s="364">
        <v>3300000</v>
      </c>
      <c r="O9" s="364"/>
      <c r="P9" s="364"/>
      <c r="Q9" s="367"/>
      <c r="R9" s="364"/>
      <c r="S9" s="364"/>
      <c r="T9" s="364"/>
      <c r="U9" s="364"/>
      <c r="V9" s="364"/>
      <c r="W9" s="364"/>
      <c r="X9" s="364"/>
      <c r="Y9" s="364"/>
      <c r="Z9" s="364"/>
      <c r="AA9" s="364"/>
      <c r="AB9" s="364"/>
      <c r="AC9" s="364"/>
      <c r="AD9" s="364"/>
      <c r="AE9" s="368" t="s">
        <v>58</v>
      </c>
    </row>
    <row r="10" spans="1:71" ht="234">
      <c r="A10" s="329">
        <v>4</v>
      </c>
      <c r="B10" s="369" t="s">
        <v>708</v>
      </c>
      <c r="C10" s="370" t="s">
        <v>709</v>
      </c>
      <c r="D10" s="363" t="s">
        <v>710</v>
      </c>
      <c r="E10" s="371" t="s">
        <v>711</v>
      </c>
      <c r="F10" s="329" t="s">
        <v>712</v>
      </c>
      <c r="G10" s="364">
        <v>350000</v>
      </c>
      <c r="H10" s="365"/>
      <c r="I10" s="364">
        <f t="shared" si="0"/>
        <v>350000</v>
      </c>
      <c r="J10" s="366"/>
      <c r="K10" s="366"/>
      <c r="L10" s="364" t="s">
        <v>50</v>
      </c>
      <c r="M10" s="364" t="s">
        <v>51</v>
      </c>
      <c r="N10" s="364">
        <v>350000</v>
      </c>
      <c r="O10" s="364"/>
      <c r="P10" s="364"/>
      <c r="Q10" s="367"/>
      <c r="R10" s="364"/>
      <c r="S10" s="364"/>
      <c r="T10" s="364"/>
      <c r="U10" s="364"/>
      <c r="V10" s="364"/>
      <c r="W10" s="364"/>
      <c r="X10" s="364"/>
      <c r="Y10" s="364"/>
      <c r="Z10" s="364"/>
      <c r="AA10" s="364"/>
      <c r="AB10" s="364"/>
      <c r="AC10" s="364"/>
      <c r="AD10" s="364"/>
      <c r="AE10" s="372" t="s">
        <v>713</v>
      </c>
    </row>
    <row r="11" spans="1:71" ht="18.75">
      <c r="A11" s="373"/>
      <c r="B11" s="373"/>
      <c r="C11" s="373"/>
      <c r="D11" s="373"/>
      <c r="E11" s="373"/>
      <c r="F11" s="374"/>
      <c r="G11" s="375">
        <f>SUM(G7:G10)</f>
        <v>6832748</v>
      </c>
      <c r="H11" s="375">
        <f t="shared" ref="H11:I11" si="1">SUM(H7:H10)</f>
        <v>0</v>
      </c>
      <c r="I11" s="375">
        <f t="shared" si="1"/>
        <v>6832748</v>
      </c>
      <c r="J11" s="373"/>
      <c r="K11" s="373"/>
      <c r="L11" s="373"/>
      <c r="M11" s="373"/>
      <c r="N11" s="375">
        <f>SUM(N7:N10)</f>
        <v>6832748</v>
      </c>
      <c r="O11" s="364"/>
      <c r="P11" s="364"/>
      <c r="Q11" s="367"/>
      <c r="R11" s="364"/>
      <c r="S11" s="364"/>
      <c r="T11" s="364"/>
      <c r="U11" s="364"/>
      <c r="V11" s="364"/>
      <c r="W11" s="364"/>
      <c r="X11" s="364"/>
      <c r="Y11" s="364"/>
      <c r="Z11" s="364"/>
      <c r="AA11" s="364"/>
      <c r="AB11" s="364"/>
      <c r="AC11" s="364"/>
      <c r="AD11" s="364"/>
      <c r="AE11" s="356"/>
    </row>
    <row r="12" spans="1:71">
      <c r="A12" s="804"/>
      <c r="B12" s="804"/>
      <c r="C12" s="804"/>
      <c r="D12" s="804"/>
      <c r="E12" s="804"/>
      <c r="F12" s="804"/>
      <c r="G12" s="804"/>
      <c r="H12" s="804"/>
      <c r="I12" s="376"/>
      <c r="J12" s="804"/>
      <c r="K12" s="804"/>
      <c r="L12" s="804"/>
      <c r="M12" s="804"/>
      <c r="N12" s="804"/>
      <c r="O12" s="806"/>
      <c r="P12" s="806"/>
      <c r="Q12" s="808"/>
      <c r="R12" s="806"/>
      <c r="S12" s="806"/>
      <c r="T12" s="806"/>
      <c r="U12" s="806"/>
      <c r="V12" s="806"/>
      <c r="W12" s="377"/>
      <c r="X12" s="377"/>
      <c r="Y12" s="377"/>
      <c r="Z12" s="806"/>
      <c r="AA12" s="377"/>
      <c r="AB12" s="377"/>
      <c r="AC12" s="377"/>
      <c r="AD12" s="806"/>
      <c r="AE12" s="804"/>
    </row>
    <row r="13" spans="1:71">
      <c r="A13" s="805"/>
      <c r="B13" s="805"/>
      <c r="C13" s="805"/>
      <c r="D13" s="805"/>
      <c r="E13" s="805"/>
      <c r="F13" s="805"/>
      <c r="G13" s="805"/>
      <c r="H13" s="805"/>
      <c r="I13" s="378"/>
      <c r="J13" s="805"/>
      <c r="K13" s="805"/>
      <c r="L13" s="805"/>
      <c r="M13" s="805"/>
      <c r="N13" s="805"/>
      <c r="O13" s="807"/>
      <c r="P13" s="807"/>
      <c r="Q13" s="809"/>
      <c r="R13" s="807"/>
      <c r="S13" s="807"/>
      <c r="T13" s="807"/>
      <c r="U13" s="807"/>
      <c r="V13" s="807"/>
      <c r="W13" s="379"/>
      <c r="X13" s="379"/>
      <c r="Y13" s="379"/>
      <c r="Z13" s="807"/>
      <c r="AA13" s="379"/>
      <c r="AB13" s="379"/>
      <c r="AC13" s="379"/>
      <c r="AD13" s="807"/>
      <c r="AE13" s="805"/>
    </row>
    <row r="14" spans="1:71" ht="180">
      <c r="A14" s="329">
        <v>1</v>
      </c>
      <c r="B14" s="361" t="s">
        <v>701</v>
      </c>
      <c r="C14" s="362" t="s">
        <v>702</v>
      </c>
      <c r="D14" s="380" t="s">
        <v>714</v>
      </c>
      <c r="E14" s="329" t="s">
        <v>704</v>
      </c>
      <c r="F14" s="329" t="s">
        <v>705</v>
      </c>
      <c r="G14" s="367">
        <f>Z14+Q14</f>
        <v>866572</v>
      </c>
      <c r="H14" s="373"/>
      <c r="I14" s="373"/>
      <c r="J14" s="373"/>
      <c r="K14" s="373"/>
      <c r="L14" s="373"/>
      <c r="M14" s="373"/>
      <c r="N14" s="373"/>
      <c r="O14" s="364" t="s">
        <v>183</v>
      </c>
      <c r="P14" s="364" t="s">
        <v>51</v>
      </c>
      <c r="Q14" s="367">
        <v>433270</v>
      </c>
      <c r="R14" s="364" t="s">
        <v>97</v>
      </c>
      <c r="S14" s="364" t="s">
        <v>185</v>
      </c>
      <c r="T14" s="364"/>
      <c r="U14" s="364"/>
      <c r="V14" s="364"/>
      <c r="W14" s="364"/>
      <c r="X14" s="364"/>
      <c r="Y14" s="364"/>
      <c r="Z14" s="367">
        <v>433302</v>
      </c>
      <c r="AA14" s="367"/>
      <c r="AB14" s="367"/>
      <c r="AC14" s="367"/>
      <c r="AD14" s="364"/>
      <c r="AE14" s="368" t="s">
        <v>58</v>
      </c>
    </row>
    <row r="15" spans="1:71" ht="180">
      <c r="A15" s="329">
        <v>2</v>
      </c>
      <c r="B15" s="361" t="s">
        <v>701</v>
      </c>
      <c r="C15" s="362" t="s">
        <v>702</v>
      </c>
      <c r="D15" s="380" t="s">
        <v>715</v>
      </c>
      <c r="E15" s="329" t="s">
        <v>704</v>
      </c>
      <c r="F15" s="329" t="s">
        <v>705</v>
      </c>
      <c r="G15" s="367">
        <f t="shared" ref="G15:G18" si="2">Z15+Q15</f>
        <v>2718423</v>
      </c>
      <c r="H15" s="373"/>
      <c r="I15" s="373"/>
      <c r="J15" s="373"/>
      <c r="K15" s="373"/>
      <c r="L15" s="373"/>
      <c r="M15" s="373"/>
      <c r="N15" s="373"/>
      <c r="O15" s="364" t="s">
        <v>183</v>
      </c>
      <c r="P15" s="364" t="s">
        <v>51</v>
      </c>
      <c r="Q15" s="367">
        <v>1360210</v>
      </c>
      <c r="R15" s="364" t="s">
        <v>97</v>
      </c>
      <c r="S15" s="364" t="s">
        <v>185</v>
      </c>
      <c r="T15" s="364"/>
      <c r="U15" s="364"/>
      <c r="V15" s="364"/>
      <c r="W15" s="364"/>
      <c r="X15" s="364"/>
      <c r="Y15" s="364"/>
      <c r="Z15" s="367">
        <v>1358213</v>
      </c>
      <c r="AA15" s="367"/>
      <c r="AB15" s="367"/>
      <c r="AC15" s="367"/>
      <c r="AD15" s="364"/>
      <c r="AE15" s="368" t="s">
        <v>58</v>
      </c>
    </row>
    <row r="16" spans="1:71" ht="180">
      <c r="A16" s="329">
        <v>3</v>
      </c>
      <c r="B16" s="361" t="s">
        <v>701</v>
      </c>
      <c r="C16" s="362" t="s">
        <v>702</v>
      </c>
      <c r="D16" s="380" t="s">
        <v>716</v>
      </c>
      <c r="E16" s="329" t="s">
        <v>704</v>
      </c>
      <c r="F16" s="329" t="s">
        <v>705</v>
      </c>
      <c r="G16" s="367">
        <f t="shared" si="2"/>
        <v>4816180</v>
      </c>
      <c r="H16" s="373"/>
      <c r="I16" s="373"/>
      <c r="J16" s="373"/>
      <c r="K16" s="373"/>
      <c r="L16" s="373"/>
      <c r="M16" s="373"/>
      <c r="N16" s="373"/>
      <c r="O16" s="364" t="s">
        <v>183</v>
      </c>
      <c r="P16" s="364" t="s">
        <v>51</v>
      </c>
      <c r="Q16" s="367">
        <v>2408090</v>
      </c>
      <c r="R16" s="364" t="s">
        <v>97</v>
      </c>
      <c r="S16" s="364" t="s">
        <v>185</v>
      </c>
      <c r="T16" s="364"/>
      <c r="U16" s="364"/>
      <c r="V16" s="364"/>
      <c r="W16" s="364"/>
      <c r="X16" s="364"/>
      <c r="Y16" s="364"/>
      <c r="Z16" s="367">
        <v>2408090</v>
      </c>
      <c r="AA16" s="367"/>
      <c r="AB16" s="367"/>
      <c r="AC16" s="367"/>
      <c r="AD16" s="364"/>
      <c r="AE16" s="368" t="s">
        <v>58</v>
      </c>
    </row>
    <row r="17" spans="1:31" ht="180">
      <c r="A17" s="329">
        <v>4</v>
      </c>
      <c r="B17" s="361" t="s">
        <v>701</v>
      </c>
      <c r="C17" s="362" t="s">
        <v>702</v>
      </c>
      <c r="D17" s="380" t="s">
        <v>717</v>
      </c>
      <c r="E17" s="329" t="s">
        <v>704</v>
      </c>
      <c r="F17" s="329" t="s">
        <v>705</v>
      </c>
      <c r="G17" s="367">
        <f t="shared" si="2"/>
        <v>3924028</v>
      </c>
      <c r="H17" s="373"/>
      <c r="I17" s="329"/>
      <c r="J17" s="373"/>
      <c r="K17" s="373"/>
      <c r="L17" s="373"/>
      <c r="M17" s="373"/>
      <c r="N17" s="373"/>
      <c r="O17" s="364" t="s">
        <v>183</v>
      </c>
      <c r="P17" s="364" t="s">
        <v>51</v>
      </c>
      <c r="Q17" s="367">
        <v>1952000</v>
      </c>
      <c r="R17" s="364" t="s">
        <v>97</v>
      </c>
      <c r="S17" s="364" t="s">
        <v>185</v>
      </c>
      <c r="T17" s="364"/>
      <c r="U17" s="364"/>
      <c r="V17" s="364"/>
      <c r="W17" s="364"/>
      <c r="X17" s="364"/>
      <c r="Y17" s="364"/>
      <c r="Z17" s="367">
        <v>1972028</v>
      </c>
      <c r="AA17" s="367"/>
      <c r="AB17" s="367"/>
      <c r="AC17" s="367"/>
      <c r="AD17" s="364"/>
      <c r="AE17" s="368" t="s">
        <v>58</v>
      </c>
    </row>
    <row r="18" spans="1:31" ht="180">
      <c r="A18" s="329">
        <v>5</v>
      </c>
      <c r="B18" s="361" t="s">
        <v>701</v>
      </c>
      <c r="C18" s="362" t="s">
        <v>702</v>
      </c>
      <c r="D18" s="381" t="s">
        <v>718</v>
      </c>
      <c r="E18" s="329" t="s">
        <v>704</v>
      </c>
      <c r="F18" s="329" t="s">
        <v>705</v>
      </c>
      <c r="G18" s="367">
        <f t="shared" si="2"/>
        <v>765305</v>
      </c>
      <c r="H18" s="373"/>
      <c r="I18" s="373"/>
      <c r="J18" s="373"/>
      <c r="K18" s="373"/>
      <c r="L18" s="373"/>
      <c r="M18" s="373"/>
      <c r="N18" s="373"/>
      <c r="O18" s="364" t="s">
        <v>183</v>
      </c>
      <c r="P18" s="364" t="s">
        <v>51</v>
      </c>
      <c r="Q18" s="367">
        <v>382150</v>
      </c>
      <c r="R18" s="364" t="s">
        <v>97</v>
      </c>
      <c r="S18" s="364" t="s">
        <v>185</v>
      </c>
      <c r="T18" s="364"/>
      <c r="U18" s="364"/>
      <c r="V18" s="364"/>
      <c r="W18" s="364"/>
      <c r="X18" s="364"/>
      <c r="Y18" s="364"/>
      <c r="Z18" s="367">
        <v>383155</v>
      </c>
      <c r="AA18" s="367"/>
      <c r="AB18" s="367"/>
      <c r="AC18" s="367"/>
      <c r="AD18" s="364"/>
      <c r="AE18" s="368" t="s">
        <v>58</v>
      </c>
    </row>
    <row r="19" spans="1:31" ht="18.75">
      <c r="A19" s="382"/>
      <c r="B19" s="382"/>
      <c r="C19" s="382"/>
      <c r="D19" s="382"/>
      <c r="E19" s="382"/>
      <c r="F19" s="382"/>
      <c r="G19" s="383">
        <f>SUM(G14:G18)</f>
        <v>13090508</v>
      </c>
      <c r="H19" s="383">
        <f t="shared" ref="H19:V19" si="3">SUM(H14:H18)</f>
        <v>0</v>
      </c>
      <c r="I19" s="383">
        <f t="shared" si="3"/>
        <v>0</v>
      </c>
      <c r="J19" s="383">
        <f t="shared" si="3"/>
        <v>0</v>
      </c>
      <c r="K19" s="383">
        <f t="shared" si="3"/>
        <v>0</v>
      </c>
      <c r="L19" s="383">
        <f t="shared" si="3"/>
        <v>0</v>
      </c>
      <c r="M19" s="383">
        <f t="shared" si="3"/>
        <v>0</v>
      </c>
      <c r="N19" s="383">
        <f t="shared" si="3"/>
        <v>0</v>
      </c>
      <c r="O19" s="383">
        <f t="shared" si="3"/>
        <v>0</v>
      </c>
      <c r="P19" s="383">
        <f t="shared" si="3"/>
        <v>0</v>
      </c>
      <c r="Q19" s="383">
        <f>SUM(Q14:Q18)</f>
        <v>6535720</v>
      </c>
      <c r="R19" s="383">
        <f t="shared" si="3"/>
        <v>0</v>
      </c>
      <c r="S19" s="383">
        <f t="shared" si="3"/>
        <v>0</v>
      </c>
      <c r="T19" s="383">
        <f t="shared" si="3"/>
        <v>0</v>
      </c>
      <c r="U19" s="383">
        <f t="shared" si="3"/>
        <v>0</v>
      </c>
      <c r="V19" s="383">
        <f t="shared" si="3"/>
        <v>0</v>
      </c>
      <c r="W19" s="383"/>
      <c r="X19" s="383"/>
      <c r="Y19" s="383"/>
      <c r="Z19" s="383">
        <f>SUM(Z14:Z18)</f>
        <v>6554788</v>
      </c>
      <c r="AA19" s="383"/>
      <c r="AB19" s="383"/>
      <c r="AC19" s="383"/>
      <c r="AD19" s="382"/>
      <c r="AE19" s="384"/>
    </row>
    <row r="20" spans="1:31">
      <c r="A20" s="385"/>
      <c r="B20" s="385"/>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row>
    <row r="21" spans="1:31" ht="63">
      <c r="A21" s="386">
        <v>1</v>
      </c>
      <c r="B21" s="387" t="s">
        <v>701</v>
      </c>
      <c r="C21" s="387" t="s">
        <v>719</v>
      </c>
      <c r="D21" s="387" t="s">
        <v>720</v>
      </c>
      <c r="E21" s="388" t="s">
        <v>721</v>
      </c>
      <c r="F21" s="386" t="s">
        <v>705</v>
      </c>
      <c r="G21" s="389">
        <v>3500000</v>
      </c>
      <c r="H21" s="389"/>
      <c r="I21" s="389">
        <v>3500000</v>
      </c>
      <c r="J21" s="390"/>
      <c r="K21" s="390"/>
      <c r="L21" s="390"/>
      <c r="M21" s="390"/>
      <c r="N21" s="390"/>
      <c r="O21" s="390"/>
      <c r="P21" s="390"/>
      <c r="Q21" s="390"/>
      <c r="R21" s="390" t="s">
        <v>183</v>
      </c>
      <c r="S21" s="390" t="s">
        <v>51</v>
      </c>
      <c r="T21" s="389">
        <v>1750000</v>
      </c>
      <c r="U21" s="389" t="s">
        <v>97</v>
      </c>
      <c r="V21" s="389" t="s">
        <v>185</v>
      </c>
      <c r="W21" s="389"/>
      <c r="X21" s="389"/>
      <c r="Y21" s="389"/>
      <c r="Z21" s="389">
        <v>1750000</v>
      </c>
      <c r="AA21" s="389"/>
      <c r="AB21" s="389"/>
      <c r="AC21" s="389"/>
      <c r="AD21" s="390"/>
      <c r="AE21" s="390"/>
    </row>
    <row r="22" spans="1:31" ht="180">
      <c r="A22" s="386">
        <v>2</v>
      </c>
      <c r="B22" s="387" t="s">
        <v>701</v>
      </c>
      <c r="C22" s="391" t="s">
        <v>702</v>
      </c>
      <c r="D22" s="392" t="s">
        <v>722</v>
      </c>
      <c r="E22" s="386" t="s">
        <v>704</v>
      </c>
      <c r="F22" s="386" t="s">
        <v>705</v>
      </c>
      <c r="G22" s="393">
        <v>3000000</v>
      </c>
      <c r="H22" s="389"/>
      <c r="I22" s="393">
        <v>3000000</v>
      </c>
      <c r="J22" s="390"/>
      <c r="K22" s="389"/>
      <c r="L22" s="390"/>
      <c r="M22" s="390"/>
      <c r="N22" s="390"/>
      <c r="O22" s="390"/>
      <c r="P22" s="390"/>
      <c r="Q22" s="390"/>
      <c r="R22" s="390" t="s">
        <v>183</v>
      </c>
      <c r="S22" s="390" t="s">
        <v>51</v>
      </c>
      <c r="T22" s="389">
        <v>1500000</v>
      </c>
      <c r="U22" s="389" t="s">
        <v>97</v>
      </c>
      <c r="V22" s="389" t="s">
        <v>185</v>
      </c>
      <c r="W22" s="389"/>
      <c r="X22" s="389"/>
      <c r="Y22" s="389"/>
      <c r="Z22" s="389">
        <v>1500000</v>
      </c>
      <c r="AA22" s="389"/>
      <c r="AB22" s="389"/>
      <c r="AC22" s="389"/>
      <c r="AD22" s="390"/>
      <c r="AE22" s="394" t="s">
        <v>58</v>
      </c>
    </row>
    <row r="23" spans="1:31" ht="180">
      <c r="A23" s="386">
        <v>3</v>
      </c>
      <c r="B23" s="387" t="s">
        <v>701</v>
      </c>
      <c r="C23" s="391" t="s">
        <v>702</v>
      </c>
      <c r="D23" s="392" t="s">
        <v>723</v>
      </c>
      <c r="E23" s="386" t="s">
        <v>704</v>
      </c>
      <c r="F23" s="386" t="s">
        <v>705</v>
      </c>
      <c r="G23" s="393">
        <v>3000000</v>
      </c>
      <c r="H23" s="389"/>
      <c r="I23" s="393">
        <v>3000000</v>
      </c>
      <c r="J23" s="390"/>
      <c r="K23" s="390"/>
      <c r="L23" s="390"/>
      <c r="M23" s="390"/>
      <c r="N23" s="390"/>
      <c r="O23" s="390"/>
      <c r="P23" s="390"/>
      <c r="Q23" s="390"/>
      <c r="R23" s="390" t="s">
        <v>183</v>
      </c>
      <c r="S23" s="390" t="s">
        <v>51</v>
      </c>
      <c r="T23" s="389">
        <v>1500000</v>
      </c>
      <c r="U23" s="389" t="s">
        <v>97</v>
      </c>
      <c r="V23" s="389" t="s">
        <v>185</v>
      </c>
      <c r="W23" s="389"/>
      <c r="X23" s="389"/>
      <c r="Y23" s="389"/>
      <c r="Z23" s="389">
        <v>1500000</v>
      </c>
      <c r="AA23" s="389"/>
      <c r="AB23" s="389"/>
      <c r="AC23" s="389"/>
      <c r="AD23" s="390"/>
      <c r="AE23" s="394" t="s">
        <v>58</v>
      </c>
    </row>
    <row r="24" spans="1:31" ht="180">
      <c r="A24" s="386">
        <v>4</v>
      </c>
      <c r="B24" s="387" t="s">
        <v>701</v>
      </c>
      <c r="C24" s="391" t="s">
        <v>702</v>
      </c>
      <c r="D24" s="392" t="s">
        <v>724</v>
      </c>
      <c r="E24" s="386" t="s">
        <v>704</v>
      </c>
      <c r="F24" s="386" t="s">
        <v>705</v>
      </c>
      <c r="G24" s="393">
        <v>3000000</v>
      </c>
      <c r="H24" s="389"/>
      <c r="I24" s="393">
        <v>3000000</v>
      </c>
      <c r="J24" s="390"/>
      <c r="K24" s="390"/>
      <c r="L24" s="390"/>
      <c r="M24" s="390"/>
      <c r="N24" s="390"/>
      <c r="O24" s="390"/>
      <c r="P24" s="390"/>
      <c r="Q24" s="390"/>
      <c r="R24" s="390" t="s">
        <v>183</v>
      </c>
      <c r="S24" s="390" t="s">
        <v>51</v>
      </c>
      <c r="T24" s="389">
        <v>1500000</v>
      </c>
      <c r="U24" s="389" t="s">
        <v>97</v>
      </c>
      <c r="V24" s="389" t="s">
        <v>185</v>
      </c>
      <c r="W24" s="389"/>
      <c r="X24" s="389"/>
      <c r="Y24" s="389"/>
      <c r="Z24" s="389">
        <v>1500000</v>
      </c>
      <c r="AA24" s="389"/>
      <c r="AB24" s="389"/>
      <c r="AC24" s="389"/>
      <c r="AD24" s="390"/>
      <c r="AE24" s="394" t="s">
        <v>58</v>
      </c>
    </row>
    <row r="25" spans="1:31" ht="180">
      <c r="A25" s="386">
        <v>5</v>
      </c>
      <c r="B25" s="387" t="s">
        <v>701</v>
      </c>
      <c r="C25" s="391" t="s">
        <v>702</v>
      </c>
      <c r="D25" s="392" t="s">
        <v>725</v>
      </c>
      <c r="E25" s="386" t="s">
        <v>704</v>
      </c>
      <c r="F25" s="386" t="s">
        <v>705</v>
      </c>
      <c r="G25" s="393">
        <v>3000000</v>
      </c>
      <c r="H25" s="389"/>
      <c r="I25" s="393">
        <v>3000000</v>
      </c>
      <c r="J25" s="390"/>
      <c r="K25" s="390"/>
      <c r="L25" s="390"/>
      <c r="M25" s="390"/>
      <c r="N25" s="390"/>
      <c r="O25" s="390"/>
      <c r="P25" s="390"/>
      <c r="Q25" s="390"/>
      <c r="R25" s="390" t="s">
        <v>183</v>
      </c>
      <c r="S25" s="390" t="s">
        <v>51</v>
      </c>
      <c r="T25" s="389">
        <v>1500000</v>
      </c>
      <c r="U25" s="389" t="s">
        <v>97</v>
      </c>
      <c r="V25" s="389" t="s">
        <v>185</v>
      </c>
      <c r="W25" s="389"/>
      <c r="X25" s="389"/>
      <c r="Y25" s="389"/>
      <c r="Z25" s="389">
        <v>1500000</v>
      </c>
      <c r="AA25" s="389"/>
      <c r="AB25" s="389"/>
      <c r="AC25" s="389"/>
      <c r="AD25" s="390"/>
      <c r="AE25" s="394" t="s">
        <v>58</v>
      </c>
    </row>
    <row r="26" spans="1:31" ht="180">
      <c r="A26" s="386">
        <v>6</v>
      </c>
      <c r="B26" s="387" t="s">
        <v>701</v>
      </c>
      <c r="C26" s="391" t="s">
        <v>702</v>
      </c>
      <c r="D26" s="392" t="s">
        <v>726</v>
      </c>
      <c r="E26" s="386" t="s">
        <v>704</v>
      </c>
      <c r="F26" s="386" t="s">
        <v>705</v>
      </c>
      <c r="G26" s="393">
        <v>3000000</v>
      </c>
      <c r="H26" s="389"/>
      <c r="I26" s="393">
        <v>3000000</v>
      </c>
      <c r="J26" s="390"/>
      <c r="K26" s="390"/>
      <c r="L26" s="390"/>
      <c r="M26" s="390"/>
      <c r="N26" s="390"/>
      <c r="O26" s="390"/>
      <c r="P26" s="390"/>
      <c r="Q26" s="390"/>
      <c r="R26" s="390" t="s">
        <v>183</v>
      </c>
      <c r="S26" s="390" t="s">
        <v>51</v>
      </c>
      <c r="T26" s="389">
        <v>1500000</v>
      </c>
      <c r="U26" s="389" t="s">
        <v>97</v>
      </c>
      <c r="V26" s="389" t="s">
        <v>185</v>
      </c>
      <c r="W26" s="389"/>
      <c r="X26" s="389"/>
      <c r="Y26" s="389"/>
      <c r="Z26" s="389">
        <v>1500000</v>
      </c>
      <c r="AA26" s="389"/>
      <c r="AB26" s="389"/>
      <c r="AC26" s="389"/>
      <c r="AD26" s="390"/>
      <c r="AE26" s="394" t="s">
        <v>58</v>
      </c>
    </row>
    <row r="27" spans="1:31" ht="180">
      <c r="A27" s="386">
        <v>7</v>
      </c>
      <c r="B27" s="387" t="s">
        <v>701</v>
      </c>
      <c r="C27" s="391" t="s">
        <v>702</v>
      </c>
      <c r="D27" s="392" t="s">
        <v>727</v>
      </c>
      <c r="E27" s="386" t="s">
        <v>704</v>
      </c>
      <c r="F27" s="386" t="s">
        <v>705</v>
      </c>
      <c r="G27" s="393">
        <v>3000000</v>
      </c>
      <c r="H27" s="389"/>
      <c r="I27" s="393">
        <v>3000000</v>
      </c>
      <c r="J27" s="390"/>
      <c r="K27" s="390"/>
      <c r="L27" s="390"/>
      <c r="M27" s="390"/>
      <c r="N27" s="390"/>
      <c r="O27" s="390"/>
      <c r="P27" s="390"/>
      <c r="Q27" s="390"/>
      <c r="R27" s="390" t="s">
        <v>183</v>
      </c>
      <c r="S27" s="390" t="s">
        <v>51</v>
      </c>
      <c r="T27" s="389">
        <v>1500000</v>
      </c>
      <c r="U27" s="389" t="s">
        <v>97</v>
      </c>
      <c r="V27" s="389" t="s">
        <v>185</v>
      </c>
      <c r="W27" s="389"/>
      <c r="X27" s="389"/>
      <c r="Y27" s="389"/>
      <c r="Z27" s="389">
        <v>1500000</v>
      </c>
      <c r="AA27" s="389"/>
      <c r="AB27" s="389"/>
      <c r="AC27" s="389"/>
      <c r="AD27" s="390"/>
      <c r="AE27" s="394" t="s">
        <v>58</v>
      </c>
    </row>
    <row r="28" spans="1:31" ht="180">
      <c r="A28" s="386">
        <v>8</v>
      </c>
      <c r="B28" s="387" t="s">
        <v>701</v>
      </c>
      <c r="C28" s="391" t="s">
        <v>702</v>
      </c>
      <c r="D28" s="392" t="s">
        <v>728</v>
      </c>
      <c r="E28" s="386" t="s">
        <v>704</v>
      </c>
      <c r="F28" s="386" t="s">
        <v>705</v>
      </c>
      <c r="G28" s="393">
        <v>3000000</v>
      </c>
      <c r="H28" s="389"/>
      <c r="I28" s="393">
        <v>3000000</v>
      </c>
      <c r="J28" s="390"/>
      <c r="K28" s="390"/>
      <c r="L28" s="390"/>
      <c r="M28" s="390"/>
      <c r="N28" s="390"/>
      <c r="O28" s="390"/>
      <c r="P28" s="390"/>
      <c r="Q28" s="390"/>
      <c r="R28" s="390" t="s">
        <v>183</v>
      </c>
      <c r="S28" s="390" t="s">
        <v>51</v>
      </c>
      <c r="T28" s="389">
        <v>1500000</v>
      </c>
      <c r="U28" s="389" t="s">
        <v>97</v>
      </c>
      <c r="V28" s="389" t="s">
        <v>185</v>
      </c>
      <c r="W28" s="389"/>
      <c r="X28" s="389"/>
      <c r="Y28" s="389"/>
      <c r="Z28" s="389">
        <v>1500000</v>
      </c>
      <c r="AA28" s="389"/>
      <c r="AB28" s="389"/>
      <c r="AC28" s="389"/>
      <c r="AD28" s="390"/>
      <c r="AE28" s="394" t="s">
        <v>58</v>
      </c>
    </row>
    <row r="29" spans="1:31" ht="18">
      <c r="A29" s="395"/>
      <c r="B29" s="395"/>
      <c r="C29" s="395"/>
      <c r="D29" s="395"/>
      <c r="E29" s="395"/>
      <c r="F29" s="395"/>
      <c r="G29" s="396">
        <f>SUM(G21:G28)</f>
        <v>24500000</v>
      </c>
      <c r="H29" s="396"/>
      <c r="I29" s="396">
        <f>SUM(I21:I28)</f>
        <v>24500000</v>
      </c>
      <c r="J29" s="395"/>
      <c r="K29" s="395"/>
      <c r="L29" s="395"/>
      <c r="M29" s="395"/>
      <c r="N29" s="395"/>
      <c r="O29" s="395"/>
      <c r="P29" s="395"/>
      <c r="Q29" s="395"/>
      <c r="R29" s="395"/>
      <c r="S29" s="395"/>
      <c r="T29" s="389">
        <f>SUM(T21:T28)</f>
        <v>12250000</v>
      </c>
      <c r="U29" s="389"/>
      <c r="V29" s="389"/>
      <c r="W29" s="389"/>
      <c r="X29" s="389"/>
      <c r="Y29" s="389"/>
      <c r="Z29" s="389">
        <f>SUM(Z21:Z28)</f>
        <v>12250000</v>
      </c>
      <c r="AA29" s="389"/>
      <c r="AB29" s="389"/>
      <c r="AC29" s="389"/>
      <c r="AD29" s="395"/>
      <c r="AE29" s="395"/>
    </row>
    <row r="30" spans="1:31" ht="18">
      <c r="A30" s="397"/>
      <c r="B30" s="397"/>
      <c r="C30" s="398"/>
      <c r="D30" s="397"/>
      <c r="E30" s="397"/>
      <c r="F30" s="397"/>
      <c r="G30" s="399"/>
      <c r="H30" s="399"/>
      <c r="I30" s="399"/>
      <c r="J30" s="397"/>
      <c r="K30" s="397"/>
      <c r="L30" s="397"/>
      <c r="M30" s="397"/>
      <c r="N30" s="397"/>
      <c r="O30" s="397"/>
      <c r="P30" s="397"/>
      <c r="Q30" s="397"/>
      <c r="R30" s="397"/>
      <c r="S30" s="397"/>
      <c r="T30" s="400"/>
      <c r="U30" s="400"/>
      <c r="V30" s="400"/>
      <c r="W30" s="400"/>
      <c r="X30" s="400"/>
      <c r="Y30" s="400"/>
      <c r="Z30" s="400"/>
      <c r="AA30" s="400"/>
      <c r="AB30" s="400"/>
      <c r="AC30" s="400"/>
      <c r="AD30" s="397"/>
      <c r="AE30" s="397"/>
    </row>
    <row r="31" spans="1:31" ht="180">
      <c r="A31" s="401">
        <v>1</v>
      </c>
      <c r="B31" s="402" t="s">
        <v>701</v>
      </c>
      <c r="C31" s="403" t="s">
        <v>702</v>
      </c>
      <c r="D31" s="404" t="s">
        <v>729</v>
      </c>
      <c r="E31" s="405" t="s">
        <v>704</v>
      </c>
      <c r="F31" s="405" t="s">
        <v>705</v>
      </c>
      <c r="G31" s="406">
        <v>2926203</v>
      </c>
      <c r="H31" s="401"/>
      <c r="I31" s="406">
        <v>2926203</v>
      </c>
      <c r="J31" s="401"/>
      <c r="K31" s="401"/>
      <c r="L31" s="401"/>
      <c r="M31" s="401"/>
      <c r="N31" s="401"/>
      <c r="O31" s="401"/>
      <c r="P31" s="401"/>
      <c r="Q31" s="401"/>
      <c r="R31" s="401"/>
      <c r="S31" s="401"/>
      <c r="T31" s="401"/>
      <c r="U31" s="401" t="s">
        <v>50</v>
      </c>
      <c r="V31" s="401" t="s">
        <v>51</v>
      </c>
      <c r="W31" s="401" t="s">
        <v>730</v>
      </c>
      <c r="X31" s="401" t="s">
        <v>97</v>
      </c>
      <c r="Y31" s="401" t="s">
        <v>185</v>
      </c>
      <c r="Z31" s="401" t="s">
        <v>730</v>
      </c>
      <c r="AA31" s="401" t="s">
        <v>97</v>
      </c>
      <c r="AB31" s="401" t="s">
        <v>51</v>
      </c>
      <c r="AC31" s="401" t="s">
        <v>731</v>
      </c>
      <c r="AD31" s="401"/>
      <c r="AE31" s="407" t="s">
        <v>58</v>
      </c>
    </row>
    <row r="32" spans="1:31" ht="180">
      <c r="A32" s="405">
        <v>2</v>
      </c>
      <c r="B32" s="402" t="s">
        <v>701</v>
      </c>
      <c r="C32" s="403" t="s">
        <v>702</v>
      </c>
      <c r="D32" s="404" t="s">
        <v>732</v>
      </c>
      <c r="E32" s="405" t="s">
        <v>704</v>
      </c>
      <c r="F32" s="405" t="s">
        <v>705</v>
      </c>
      <c r="G32" s="406">
        <v>3604495</v>
      </c>
      <c r="H32" s="408"/>
      <c r="I32" s="406">
        <v>3604495</v>
      </c>
      <c r="J32" s="408"/>
      <c r="K32" s="408"/>
      <c r="L32" s="408"/>
      <c r="M32" s="408"/>
      <c r="N32" s="408"/>
      <c r="O32" s="408"/>
      <c r="P32" s="408"/>
      <c r="Q32" s="408"/>
      <c r="R32" s="408"/>
      <c r="S32" s="408"/>
      <c r="T32" s="408"/>
      <c r="U32" s="408" t="s">
        <v>50</v>
      </c>
      <c r="V32" s="408" t="s">
        <v>51</v>
      </c>
      <c r="W32" s="401" t="s">
        <v>733</v>
      </c>
      <c r="X32" s="408" t="s">
        <v>97</v>
      </c>
      <c r="Y32" s="408" t="s">
        <v>185</v>
      </c>
      <c r="Z32" s="408" t="s">
        <v>733</v>
      </c>
      <c r="AA32" s="408" t="s">
        <v>97</v>
      </c>
      <c r="AB32" s="408" t="s">
        <v>51</v>
      </c>
      <c r="AC32" s="408" t="s">
        <v>734</v>
      </c>
      <c r="AD32" s="408"/>
      <c r="AE32" s="407" t="s">
        <v>58</v>
      </c>
    </row>
    <row r="33" spans="1:71" ht="180">
      <c r="A33" s="405">
        <v>3</v>
      </c>
      <c r="B33" s="402" t="s">
        <v>701</v>
      </c>
      <c r="C33" s="403" t="s">
        <v>702</v>
      </c>
      <c r="D33" s="404" t="s">
        <v>735</v>
      </c>
      <c r="E33" s="405" t="s">
        <v>704</v>
      </c>
      <c r="F33" s="405" t="s">
        <v>705</v>
      </c>
      <c r="G33" s="406">
        <v>2233316</v>
      </c>
      <c r="H33" s="408"/>
      <c r="I33" s="406">
        <v>2233316</v>
      </c>
      <c r="J33" s="408"/>
      <c r="K33" s="408"/>
      <c r="L33" s="408"/>
      <c r="M33" s="408"/>
      <c r="N33" s="408"/>
      <c r="O33" s="408"/>
      <c r="P33" s="408"/>
      <c r="Q33" s="408"/>
      <c r="R33" s="408"/>
      <c r="S33" s="408"/>
      <c r="T33" s="408"/>
      <c r="U33" s="408" t="s">
        <v>50</v>
      </c>
      <c r="V33" s="408" t="s">
        <v>51</v>
      </c>
      <c r="W33" s="401" t="s">
        <v>730</v>
      </c>
      <c r="X33" s="408" t="s">
        <v>97</v>
      </c>
      <c r="Y33" s="408" t="s">
        <v>185</v>
      </c>
      <c r="Z33" s="408" t="s">
        <v>736</v>
      </c>
      <c r="AA33" s="408" t="s">
        <v>97</v>
      </c>
      <c r="AB33" s="408" t="s">
        <v>51</v>
      </c>
      <c r="AC33" s="408" t="s">
        <v>737</v>
      </c>
      <c r="AD33" s="408"/>
      <c r="AE33" s="407" t="s">
        <v>58</v>
      </c>
    </row>
    <row r="34" spans="1:71" ht="180">
      <c r="A34" s="405">
        <v>4</v>
      </c>
      <c r="B34" s="402" t="s">
        <v>701</v>
      </c>
      <c r="C34" s="403" t="s">
        <v>702</v>
      </c>
      <c r="D34" s="404" t="s">
        <v>738</v>
      </c>
      <c r="E34" s="405" t="s">
        <v>704</v>
      </c>
      <c r="F34" s="405" t="s">
        <v>705</v>
      </c>
      <c r="G34" s="406">
        <v>765306</v>
      </c>
      <c r="H34" s="408"/>
      <c r="I34" s="406">
        <v>765306</v>
      </c>
      <c r="J34" s="408"/>
      <c r="K34" s="408"/>
      <c r="L34" s="408"/>
      <c r="M34" s="408"/>
      <c r="N34" s="408"/>
      <c r="O34" s="408"/>
      <c r="P34" s="408"/>
      <c r="Q34" s="408"/>
      <c r="R34" s="408"/>
      <c r="S34" s="408"/>
      <c r="T34" s="408"/>
      <c r="U34" s="408" t="s">
        <v>50</v>
      </c>
      <c r="V34" s="408" t="s">
        <v>51</v>
      </c>
      <c r="W34" s="401" t="s">
        <v>739</v>
      </c>
      <c r="X34" s="408"/>
      <c r="Y34" s="408"/>
      <c r="Z34" s="408"/>
      <c r="AA34" s="408"/>
      <c r="AB34" s="408"/>
      <c r="AC34" s="408"/>
      <c r="AD34" s="408"/>
      <c r="AE34" s="407" t="s">
        <v>58</v>
      </c>
    </row>
    <row r="35" spans="1:71" ht="180">
      <c r="A35" s="405">
        <v>5</v>
      </c>
      <c r="B35" s="402" t="s">
        <v>701</v>
      </c>
      <c r="C35" s="403" t="s">
        <v>702</v>
      </c>
      <c r="D35" s="404" t="s">
        <v>740</v>
      </c>
      <c r="E35" s="405" t="s">
        <v>704</v>
      </c>
      <c r="F35" s="405" t="s">
        <v>705</v>
      </c>
      <c r="G35" s="406">
        <v>1716287</v>
      </c>
      <c r="H35" s="408"/>
      <c r="I35" s="406">
        <v>1716287</v>
      </c>
      <c r="J35" s="408"/>
      <c r="K35" s="408"/>
      <c r="L35" s="408"/>
      <c r="M35" s="408"/>
      <c r="N35" s="408"/>
      <c r="O35" s="408"/>
      <c r="P35" s="408"/>
      <c r="Q35" s="408"/>
      <c r="R35" s="408"/>
      <c r="S35" s="408"/>
      <c r="T35" s="408"/>
      <c r="U35" s="408" t="s">
        <v>50</v>
      </c>
      <c r="V35" s="408" t="s">
        <v>51</v>
      </c>
      <c r="W35" s="401" t="s">
        <v>741</v>
      </c>
      <c r="X35" s="408" t="s">
        <v>97</v>
      </c>
      <c r="Y35" s="408" t="s">
        <v>185</v>
      </c>
      <c r="Z35" s="408" t="s">
        <v>741</v>
      </c>
      <c r="AA35" s="408" t="s">
        <v>97</v>
      </c>
      <c r="AB35" s="408" t="s">
        <v>51</v>
      </c>
      <c r="AC35" s="408" t="s">
        <v>742</v>
      </c>
      <c r="AD35" s="408"/>
      <c r="AE35" s="407" t="s">
        <v>58</v>
      </c>
    </row>
    <row r="36" spans="1:71" ht="180">
      <c r="A36" s="405">
        <v>6</v>
      </c>
      <c r="B36" s="402" t="s">
        <v>701</v>
      </c>
      <c r="C36" s="403" t="s">
        <v>702</v>
      </c>
      <c r="D36" s="404" t="s">
        <v>743</v>
      </c>
      <c r="E36" s="405" t="s">
        <v>704</v>
      </c>
      <c r="F36" s="405" t="s">
        <v>705</v>
      </c>
      <c r="G36" s="406">
        <v>2814458</v>
      </c>
      <c r="H36" s="408"/>
      <c r="I36" s="406">
        <v>2814458</v>
      </c>
      <c r="J36" s="408"/>
      <c r="K36" s="408"/>
      <c r="L36" s="408"/>
      <c r="M36" s="408"/>
      <c r="N36" s="408"/>
      <c r="O36" s="408"/>
      <c r="P36" s="408"/>
      <c r="Q36" s="408"/>
      <c r="R36" s="408"/>
      <c r="S36" s="408"/>
      <c r="T36" s="408"/>
      <c r="U36" s="408" t="s">
        <v>50</v>
      </c>
      <c r="V36" s="408" t="s">
        <v>51</v>
      </c>
      <c r="W36" s="401" t="s">
        <v>730</v>
      </c>
      <c r="X36" s="408" t="s">
        <v>97</v>
      </c>
      <c r="Y36" s="408" t="s">
        <v>185</v>
      </c>
      <c r="Z36" s="408" t="s">
        <v>730</v>
      </c>
      <c r="AA36" s="408" t="s">
        <v>97</v>
      </c>
      <c r="AB36" s="408" t="s">
        <v>51</v>
      </c>
      <c r="AC36" s="408" t="s">
        <v>744</v>
      </c>
      <c r="AD36" s="408"/>
      <c r="AE36" s="407" t="s">
        <v>58</v>
      </c>
    </row>
    <row r="37" spans="1:71" ht="180">
      <c r="A37" s="405">
        <v>7</v>
      </c>
      <c r="B37" s="402" t="s">
        <v>701</v>
      </c>
      <c r="C37" s="403" t="s">
        <v>702</v>
      </c>
      <c r="D37" s="404" t="s">
        <v>745</v>
      </c>
      <c r="E37" s="405" t="s">
        <v>704</v>
      </c>
      <c r="F37" s="405" t="s">
        <v>705</v>
      </c>
      <c r="G37" s="406">
        <v>1672952</v>
      </c>
      <c r="H37" s="408"/>
      <c r="I37" s="406">
        <v>1672952</v>
      </c>
      <c r="J37" s="408"/>
      <c r="K37" s="408"/>
      <c r="L37" s="408"/>
      <c r="M37" s="408"/>
      <c r="N37" s="408"/>
      <c r="O37" s="408"/>
      <c r="P37" s="408"/>
      <c r="Q37" s="408"/>
      <c r="R37" s="408"/>
      <c r="S37" s="408"/>
      <c r="T37" s="408"/>
      <c r="U37" s="408" t="s">
        <v>50</v>
      </c>
      <c r="V37" s="408" t="s">
        <v>51</v>
      </c>
      <c r="W37" s="401" t="s">
        <v>741</v>
      </c>
      <c r="X37" s="408" t="s">
        <v>97</v>
      </c>
      <c r="Y37" s="408" t="s">
        <v>185</v>
      </c>
      <c r="Z37" s="408" t="s">
        <v>741</v>
      </c>
      <c r="AA37" s="408" t="s">
        <v>97</v>
      </c>
      <c r="AB37" s="408" t="s">
        <v>51</v>
      </c>
      <c r="AC37" s="408" t="s">
        <v>746</v>
      </c>
      <c r="AD37" s="408"/>
      <c r="AE37" s="407" t="s">
        <v>58</v>
      </c>
    </row>
    <row r="38" spans="1:71" ht="18.75">
      <c r="A38" s="356"/>
      <c r="B38" s="356"/>
      <c r="C38" s="356"/>
      <c r="D38" s="356"/>
      <c r="E38" s="356"/>
      <c r="F38" s="356"/>
      <c r="G38" s="409">
        <f>SUM(G31:G37)</f>
        <v>15733017</v>
      </c>
      <c r="H38" s="356"/>
      <c r="I38" s="409">
        <f>SUM(I31:I37)</f>
        <v>15733017</v>
      </c>
      <c r="J38" s="356"/>
      <c r="K38" s="356"/>
      <c r="L38" s="356"/>
      <c r="M38" s="356"/>
      <c r="N38" s="356"/>
      <c r="O38" s="356"/>
      <c r="P38" s="356"/>
      <c r="Q38" s="356"/>
      <c r="R38" s="356"/>
      <c r="S38" s="356"/>
      <c r="T38" s="356"/>
      <c r="U38" s="356"/>
      <c r="V38" s="356"/>
      <c r="W38" s="356"/>
      <c r="X38" s="356"/>
      <c r="Y38" s="356"/>
      <c r="Z38" s="356"/>
      <c r="AA38" s="356"/>
      <c r="AB38" s="356"/>
      <c r="AC38" s="356"/>
      <c r="AD38" s="356"/>
      <c r="AE38" s="356"/>
    </row>
    <row r="39" spans="1:71" ht="18.75">
      <c r="A39" s="410"/>
      <c r="B39" s="410"/>
      <c r="C39" s="411"/>
      <c r="D39" s="410"/>
      <c r="E39" s="410"/>
      <c r="F39" s="410"/>
      <c r="G39" s="412"/>
      <c r="H39" s="410"/>
      <c r="I39" s="412"/>
      <c r="J39" s="410"/>
      <c r="K39" s="410"/>
      <c r="L39" s="410"/>
      <c r="M39" s="410"/>
      <c r="N39" s="410"/>
      <c r="O39" s="410"/>
      <c r="P39" s="410"/>
      <c r="Q39" s="410"/>
      <c r="R39" s="410"/>
      <c r="S39" s="410"/>
      <c r="T39" s="410"/>
      <c r="U39" s="410"/>
      <c r="V39" s="410"/>
      <c r="W39" s="410"/>
      <c r="X39" s="410"/>
      <c r="Y39" s="410"/>
      <c r="Z39" s="410"/>
      <c r="AA39" s="410"/>
      <c r="AB39" s="410"/>
      <c r="AC39" s="410"/>
      <c r="AD39" s="410"/>
      <c r="AE39" s="410"/>
    </row>
    <row r="40" spans="1:71" ht="180">
      <c r="A40" s="413">
        <v>1</v>
      </c>
      <c r="B40" s="414" t="s">
        <v>701</v>
      </c>
      <c r="C40" s="415" t="s">
        <v>702</v>
      </c>
      <c r="D40" s="416" t="s">
        <v>747</v>
      </c>
      <c r="E40" s="417" t="s">
        <v>704</v>
      </c>
      <c r="F40" s="417" t="s">
        <v>705</v>
      </c>
      <c r="G40" s="418">
        <v>2767067</v>
      </c>
      <c r="H40" s="419"/>
      <c r="I40" s="418">
        <v>2767067</v>
      </c>
      <c r="J40" s="373"/>
      <c r="K40" s="373"/>
      <c r="L40" s="373"/>
      <c r="M40" s="373"/>
      <c r="N40" s="373"/>
      <c r="O40" s="373"/>
      <c r="P40" s="373"/>
      <c r="Q40" s="373"/>
      <c r="R40" s="373"/>
      <c r="S40" s="373"/>
      <c r="T40" s="373"/>
      <c r="U40" s="373"/>
      <c r="V40" s="373"/>
      <c r="W40" s="373"/>
      <c r="X40" s="420" t="s">
        <v>97</v>
      </c>
      <c r="Y40" s="420" t="s">
        <v>51</v>
      </c>
      <c r="Z40" s="421">
        <v>1400000</v>
      </c>
      <c r="AA40" s="420" t="s">
        <v>97</v>
      </c>
      <c r="AB40" s="420" t="s">
        <v>51</v>
      </c>
      <c r="AC40" s="421">
        <v>1367067</v>
      </c>
      <c r="AD40" s="419"/>
      <c r="AE40" s="422" t="s">
        <v>58</v>
      </c>
    </row>
    <row r="41" spans="1:71" ht="180">
      <c r="A41" s="413">
        <v>2</v>
      </c>
      <c r="B41" s="423" t="s">
        <v>701</v>
      </c>
      <c r="C41" s="424" t="s">
        <v>702</v>
      </c>
      <c r="D41" s="425" t="s">
        <v>748</v>
      </c>
      <c r="E41" s="329" t="s">
        <v>704</v>
      </c>
      <c r="F41" s="329" t="s">
        <v>705</v>
      </c>
      <c r="G41" s="426">
        <v>2101347</v>
      </c>
      <c r="H41" s="373"/>
      <c r="I41" s="426">
        <v>2101347</v>
      </c>
      <c r="J41" s="373"/>
      <c r="K41" s="373"/>
      <c r="L41" s="373"/>
      <c r="M41" s="373"/>
      <c r="N41" s="373"/>
      <c r="O41" s="373"/>
      <c r="P41" s="373"/>
      <c r="Q41" s="373"/>
      <c r="R41" s="373"/>
      <c r="S41" s="373"/>
      <c r="T41" s="373"/>
      <c r="U41" s="373"/>
      <c r="V41" s="373"/>
      <c r="W41" s="373"/>
      <c r="X41" s="374" t="s">
        <v>97</v>
      </c>
      <c r="Y41" s="374" t="s">
        <v>51</v>
      </c>
      <c r="Z41" s="427">
        <v>1100000</v>
      </c>
      <c r="AA41" s="374" t="s">
        <v>97</v>
      </c>
      <c r="AB41" s="374" t="s">
        <v>51</v>
      </c>
      <c r="AC41" s="427">
        <v>1001347</v>
      </c>
      <c r="AD41" s="373"/>
      <c r="AE41" s="428" t="s">
        <v>58</v>
      </c>
    </row>
    <row r="42" spans="1:71" ht="180">
      <c r="A42" s="413">
        <v>3</v>
      </c>
      <c r="B42" s="429" t="s">
        <v>701</v>
      </c>
      <c r="C42" s="430" t="s">
        <v>702</v>
      </c>
      <c r="D42" s="431" t="s">
        <v>749</v>
      </c>
      <c r="E42" s="432" t="s">
        <v>704</v>
      </c>
      <c r="F42" s="432" t="s">
        <v>705</v>
      </c>
      <c r="G42" s="433">
        <v>2233316</v>
      </c>
      <c r="H42" s="382"/>
      <c r="I42" s="433">
        <v>2233316</v>
      </c>
      <c r="J42" s="373"/>
      <c r="K42" s="373"/>
      <c r="L42" s="373"/>
      <c r="M42" s="373"/>
      <c r="N42" s="373"/>
      <c r="O42" s="373"/>
      <c r="P42" s="373"/>
      <c r="Q42" s="373"/>
      <c r="R42" s="373"/>
      <c r="S42" s="373"/>
      <c r="T42" s="373"/>
      <c r="U42" s="373"/>
      <c r="V42" s="373"/>
      <c r="W42" s="373"/>
      <c r="X42" s="434" t="s">
        <v>97</v>
      </c>
      <c r="Y42" s="434" t="s">
        <v>51</v>
      </c>
      <c r="Z42" s="427">
        <v>1150000</v>
      </c>
      <c r="AA42" s="434" t="s">
        <v>97</v>
      </c>
      <c r="AB42" s="434" t="s">
        <v>51</v>
      </c>
      <c r="AC42" s="435">
        <v>1083316</v>
      </c>
      <c r="AD42" s="373"/>
      <c r="AE42" s="436" t="s">
        <v>58</v>
      </c>
    </row>
    <row r="43" spans="1:71" s="441" customFormat="1" ht="18.75">
      <c r="A43" s="437"/>
      <c r="B43" s="438"/>
      <c r="C43" s="438"/>
      <c r="D43" s="438"/>
      <c r="E43" s="438"/>
      <c r="F43" s="438"/>
      <c r="G43" s="427">
        <f>SUM(G40:G42)</f>
        <v>7101730</v>
      </c>
      <c r="H43" s="413"/>
      <c r="I43" s="427">
        <f>SUM(I40:I42)</f>
        <v>7101730</v>
      </c>
      <c r="J43" s="437"/>
      <c r="K43" s="437"/>
      <c r="L43" s="437"/>
      <c r="M43" s="437"/>
      <c r="N43" s="437"/>
      <c r="O43" s="437"/>
      <c r="P43" s="437"/>
      <c r="Q43" s="437"/>
      <c r="R43" s="437"/>
      <c r="S43" s="437"/>
      <c r="T43" s="437"/>
      <c r="U43" s="437"/>
      <c r="V43" s="437"/>
      <c r="W43" s="437"/>
      <c r="X43" s="437"/>
      <c r="Y43" s="437"/>
      <c r="Z43" s="439">
        <f>SUM(Z40:Z42)</f>
        <v>3650000</v>
      </c>
      <c r="AA43" s="437"/>
      <c r="AB43" s="437"/>
      <c r="AC43" s="439">
        <f>SUM(AC40:AC42)</f>
        <v>3451730</v>
      </c>
      <c r="AD43" s="437"/>
      <c r="AE43" s="438"/>
      <c r="AF43" s="440"/>
      <c r="AG43" s="440"/>
      <c r="AH43" s="440"/>
      <c r="AI43" s="440"/>
      <c r="AJ43" s="440"/>
      <c r="AK43" s="440"/>
      <c r="AL43" s="440"/>
      <c r="AM43" s="440"/>
      <c r="AN43" s="440"/>
      <c r="AO43" s="440"/>
      <c r="AP43" s="440"/>
      <c r="AQ43" s="440"/>
      <c r="AR43" s="440"/>
      <c r="AS43" s="440"/>
      <c r="AT43" s="440"/>
      <c r="AU43" s="440"/>
      <c r="AV43" s="440"/>
      <c r="AW43" s="440"/>
      <c r="AX43" s="440"/>
      <c r="AY43" s="440"/>
      <c r="AZ43" s="440"/>
      <c r="BA43" s="440"/>
      <c r="BB43" s="440"/>
      <c r="BC43" s="440"/>
      <c r="BD43" s="440"/>
      <c r="BE43" s="440"/>
      <c r="BF43" s="440"/>
      <c r="BG43" s="440"/>
      <c r="BH43" s="440"/>
      <c r="BI43" s="440"/>
      <c r="BJ43" s="440"/>
      <c r="BK43" s="440"/>
      <c r="BL43" s="440"/>
      <c r="BM43" s="440"/>
      <c r="BN43" s="440"/>
      <c r="BO43" s="440"/>
      <c r="BP43" s="440"/>
      <c r="BQ43" s="440"/>
      <c r="BR43" s="440"/>
      <c r="BS43" s="440"/>
    </row>
    <row r="44" spans="1:71" ht="180">
      <c r="A44" s="444">
        <v>1</v>
      </c>
      <c r="B44" s="423" t="s">
        <v>701</v>
      </c>
      <c r="C44" s="424" t="s">
        <v>702</v>
      </c>
      <c r="D44" s="442" t="s">
        <v>750</v>
      </c>
      <c r="E44" s="329" t="s">
        <v>704</v>
      </c>
      <c r="F44" s="329" t="s">
        <v>705</v>
      </c>
      <c r="G44" s="367">
        <v>1115126</v>
      </c>
      <c r="H44" s="374"/>
      <c r="I44" s="367">
        <v>1115126</v>
      </c>
      <c r="J44" s="373"/>
      <c r="K44" s="373"/>
      <c r="L44" s="373"/>
      <c r="M44" s="373"/>
      <c r="N44" s="373"/>
      <c r="O44" s="373"/>
      <c r="P44" s="373"/>
      <c r="Q44" s="373"/>
      <c r="R44" s="373"/>
      <c r="S44" s="373"/>
      <c r="T44" s="373"/>
      <c r="U44" s="373"/>
      <c r="V44" s="373"/>
      <c r="W44" s="373"/>
      <c r="X44" s="374" t="s">
        <v>183</v>
      </c>
      <c r="Y44" s="374" t="s">
        <v>51</v>
      </c>
      <c r="Z44" s="633">
        <v>1115126</v>
      </c>
      <c r="AA44" s="374"/>
      <c r="AB44" s="374"/>
      <c r="AC44" s="633"/>
      <c r="AD44" s="373"/>
      <c r="AE44" s="443" t="s">
        <v>751</v>
      </c>
    </row>
    <row r="45" spans="1:71" ht="180">
      <c r="A45" s="444">
        <v>2</v>
      </c>
      <c r="B45" s="429" t="s">
        <v>701</v>
      </c>
      <c r="C45" s="430" t="s">
        <v>702</v>
      </c>
      <c r="D45" s="363" t="s">
        <v>752</v>
      </c>
      <c r="E45" s="432" t="s">
        <v>704</v>
      </c>
      <c r="F45" s="329" t="s">
        <v>705</v>
      </c>
      <c r="G45" s="367">
        <v>300000</v>
      </c>
      <c r="H45" s="374"/>
      <c r="I45" s="367">
        <v>300000</v>
      </c>
      <c r="J45" s="373"/>
      <c r="K45" s="373"/>
      <c r="L45" s="373"/>
      <c r="M45" s="373"/>
      <c r="N45" s="373"/>
      <c r="O45" s="373"/>
      <c r="P45" s="373"/>
      <c r="Q45" s="373"/>
      <c r="R45" s="373"/>
      <c r="S45" s="373"/>
      <c r="T45" s="373"/>
      <c r="U45" s="373"/>
      <c r="V45" s="373"/>
      <c r="W45" s="373"/>
      <c r="X45" s="374" t="s">
        <v>50</v>
      </c>
      <c r="Y45" s="374" t="s">
        <v>51</v>
      </c>
      <c r="Z45" s="633">
        <v>150000</v>
      </c>
      <c r="AA45" s="374" t="s">
        <v>97</v>
      </c>
      <c r="AB45" s="374" t="s">
        <v>51</v>
      </c>
      <c r="AC45" s="633">
        <v>150000</v>
      </c>
      <c r="AD45" s="373"/>
      <c r="AE45" s="436" t="s">
        <v>58</v>
      </c>
    </row>
    <row r="46" spans="1:71" ht="180">
      <c r="A46" s="444">
        <v>3</v>
      </c>
      <c r="B46" s="429" t="s">
        <v>701</v>
      </c>
      <c r="C46" s="362" t="s">
        <v>702</v>
      </c>
      <c r="D46" s="363" t="s">
        <v>753</v>
      </c>
      <c r="E46" s="329" t="s">
        <v>704</v>
      </c>
      <c r="F46" s="329" t="s">
        <v>705</v>
      </c>
      <c r="G46" s="367">
        <v>500000</v>
      </c>
      <c r="H46" s="374"/>
      <c r="I46" s="367">
        <v>500000</v>
      </c>
      <c r="J46" s="373"/>
      <c r="K46" s="373"/>
      <c r="L46" s="373"/>
      <c r="M46" s="373"/>
      <c r="N46" s="373"/>
      <c r="O46" s="373"/>
      <c r="P46" s="373"/>
      <c r="Q46" s="373"/>
      <c r="R46" s="373"/>
      <c r="S46" s="373"/>
      <c r="T46" s="373"/>
      <c r="U46" s="373"/>
      <c r="V46" s="373"/>
      <c r="W46" s="373"/>
      <c r="X46" s="374" t="s">
        <v>50</v>
      </c>
      <c r="Y46" s="374" t="s">
        <v>51</v>
      </c>
      <c r="Z46" s="633">
        <v>250000</v>
      </c>
      <c r="AA46" s="374" t="s">
        <v>97</v>
      </c>
      <c r="AB46" s="374" t="s">
        <v>51</v>
      </c>
      <c r="AC46" s="633">
        <v>250000</v>
      </c>
      <c r="AD46" s="373"/>
      <c r="AE46" s="428" t="s">
        <v>58</v>
      </c>
    </row>
    <row r="47" spans="1:71" ht="216">
      <c r="A47" s="444">
        <v>4</v>
      </c>
      <c r="B47" s="369" t="s">
        <v>754</v>
      </c>
      <c r="C47" s="370" t="s">
        <v>755</v>
      </c>
      <c r="D47" s="363" t="s">
        <v>756</v>
      </c>
      <c r="E47" s="420" t="s">
        <v>757</v>
      </c>
      <c r="F47" s="329" t="s">
        <v>705</v>
      </c>
      <c r="G47" s="367">
        <v>1200000</v>
      </c>
      <c r="H47" s="374"/>
      <c r="I47" s="367">
        <v>1200000</v>
      </c>
      <c r="J47" s="373"/>
      <c r="K47" s="373"/>
      <c r="L47" s="373"/>
      <c r="M47" s="373"/>
      <c r="N47" s="373"/>
      <c r="O47" s="373"/>
      <c r="P47" s="373"/>
      <c r="Q47" s="373"/>
      <c r="R47" s="373"/>
      <c r="S47" s="373"/>
      <c r="T47" s="373"/>
      <c r="U47" s="373"/>
      <c r="V47" s="373"/>
      <c r="W47" s="373"/>
      <c r="X47" s="374" t="s">
        <v>50</v>
      </c>
      <c r="Y47" s="374" t="s">
        <v>51</v>
      </c>
      <c r="Z47" s="633">
        <v>600000</v>
      </c>
      <c r="AA47" s="374" t="s">
        <v>97</v>
      </c>
      <c r="AB47" s="374" t="s">
        <v>51</v>
      </c>
      <c r="AC47" s="633">
        <v>600000</v>
      </c>
      <c r="AD47" s="373"/>
      <c r="AE47" s="372" t="s">
        <v>758</v>
      </c>
    </row>
    <row r="48" spans="1:71" ht="18.75">
      <c r="A48" s="445"/>
      <c r="B48" s="445"/>
      <c r="C48" s="445"/>
      <c r="D48" s="445"/>
      <c r="E48" s="445"/>
      <c r="F48" s="445"/>
      <c r="G48" s="631">
        <f>SUM(G44:G47)</f>
        <v>3115126</v>
      </c>
      <c r="H48" s="632"/>
      <c r="I48" s="631">
        <f>SUM(I44:I47)</f>
        <v>3115126</v>
      </c>
      <c r="J48" s="445"/>
      <c r="K48" s="445"/>
      <c r="L48" s="445"/>
      <c r="M48" s="445"/>
      <c r="N48" s="445"/>
      <c r="O48" s="445"/>
      <c r="P48" s="445"/>
      <c r="Q48" s="445"/>
      <c r="R48" s="445"/>
      <c r="S48" s="445"/>
      <c r="T48" s="445"/>
      <c r="U48" s="445"/>
      <c r="V48" s="445"/>
      <c r="W48" s="445"/>
      <c r="X48" s="445"/>
      <c r="Y48" s="445"/>
      <c r="Z48" s="421">
        <f>SUM(Z44:Z47)</f>
        <v>2115126</v>
      </c>
      <c r="AA48" s="445"/>
      <c r="AB48" s="445"/>
      <c r="AC48" s="421">
        <f>SUM(AC44:AC47)</f>
        <v>1000000</v>
      </c>
      <c r="AD48" s="445"/>
      <c r="AE48" s="446"/>
    </row>
    <row r="74" spans="17:71">
      <c r="Q74" s="353"/>
      <c r="R74" s="353"/>
      <c r="S74" s="353"/>
      <c r="T74" s="353"/>
      <c r="U74" s="353"/>
      <c r="V74" s="353"/>
      <c r="W74" s="353"/>
      <c r="X74" s="353"/>
      <c r="Y74" s="353"/>
      <c r="Z74" s="353"/>
      <c r="AA74" s="353"/>
      <c r="AB74" s="353"/>
      <c r="AC74" s="353"/>
      <c r="AD74" s="353"/>
      <c r="BF74" s="354"/>
      <c r="BG74" s="354"/>
      <c r="BH74" s="354"/>
      <c r="BI74" s="354"/>
      <c r="BJ74" s="354"/>
      <c r="BK74" s="354"/>
      <c r="BL74" s="354"/>
      <c r="BM74" s="354"/>
      <c r="BN74" s="354"/>
      <c r="BO74" s="354"/>
      <c r="BP74" s="354"/>
      <c r="BQ74" s="354"/>
      <c r="BR74" s="354"/>
      <c r="BS74" s="354"/>
    </row>
    <row r="75" spans="17:71">
      <c r="Q75" s="353"/>
      <c r="R75" s="353"/>
      <c r="S75" s="353"/>
      <c r="T75" s="353"/>
      <c r="U75" s="353"/>
      <c r="V75" s="353"/>
      <c r="W75" s="353"/>
      <c r="X75" s="353"/>
      <c r="Y75" s="353"/>
      <c r="Z75" s="353"/>
      <c r="AA75" s="353"/>
      <c r="AB75" s="353"/>
      <c r="AC75" s="353"/>
      <c r="AD75" s="353"/>
      <c r="BF75" s="354"/>
      <c r="BG75" s="354"/>
      <c r="BH75" s="354"/>
      <c r="BI75" s="354"/>
      <c r="BJ75" s="354"/>
      <c r="BK75" s="354"/>
      <c r="BL75" s="354"/>
      <c r="BM75" s="354"/>
      <c r="BN75" s="354"/>
      <c r="BO75" s="354"/>
      <c r="BP75" s="354"/>
      <c r="BQ75" s="354"/>
      <c r="BR75" s="354"/>
      <c r="BS75" s="354"/>
    </row>
    <row r="76" spans="17:71">
      <c r="Q76" s="353"/>
      <c r="R76" s="353"/>
      <c r="S76" s="353"/>
      <c r="T76" s="353"/>
      <c r="U76" s="353"/>
      <c r="V76" s="353"/>
      <c r="W76" s="353"/>
      <c r="X76" s="353"/>
      <c r="Y76" s="353"/>
      <c r="Z76" s="353"/>
      <c r="AA76" s="353"/>
      <c r="AB76" s="353"/>
      <c r="AC76" s="353"/>
      <c r="AD76" s="353"/>
      <c r="BF76" s="354"/>
      <c r="BG76" s="354"/>
      <c r="BH76" s="354"/>
      <c r="BI76" s="354"/>
      <c r="BJ76" s="354"/>
      <c r="BK76" s="354"/>
      <c r="BL76" s="354"/>
      <c r="BM76" s="354"/>
      <c r="BN76" s="354"/>
      <c r="BO76" s="354"/>
      <c r="BP76" s="354"/>
      <c r="BQ76" s="354"/>
      <c r="BR76" s="354"/>
      <c r="BS76" s="354"/>
    </row>
    <row r="77" spans="17:71">
      <c r="Q77" s="353"/>
      <c r="R77" s="353"/>
      <c r="S77" s="353"/>
      <c r="T77" s="353"/>
      <c r="U77" s="353"/>
      <c r="V77" s="353"/>
      <c r="W77" s="353"/>
      <c r="X77" s="353"/>
      <c r="Y77" s="353"/>
      <c r="Z77" s="353"/>
      <c r="AA77" s="353"/>
      <c r="AB77" s="353"/>
      <c r="AC77" s="353"/>
      <c r="AD77" s="353"/>
      <c r="BF77" s="354"/>
      <c r="BG77" s="354"/>
      <c r="BH77" s="354"/>
      <c r="BI77" s="354"/>
      <c r="BJ77" s="354"/>
      <c r="BK77" s="354"/>
      <c r="BL77" s="354"/>
      <c r="BM77" s="354"/>
      <c r="BN77" s="354"/>
      <c r="BO77" s="354"/>
      <c r="BP77" s="354"/>
      <c r="BQ77" s="354"/>
      <c r="BR77" s="354"/>
      <c r="BS77" s="354"/>
    </row>
    <row r="78" spans="17:71">
      <c r="Q78" s="353"/>
      <c r="R78" s="353"/>
      <c r="S78" s="353"/>
      <c r="T78" s="353"/>
      <c r="U78" s="353"/>
      <c r="V78" s="353"/>
      <c r="W78" s="353"/>
      <c r="X78" s="353"/>
      <c r="Y78" s="353"/>
      <c r="Z78" s="353"/>
      <c r="AA78" s="353"/>
      <c r="AB78" s="353"/>
      <c r="AC78" s="353"/>
      <c r="AD78" s="353"/>
      <c r="BF78" s="354"/>
      <c r="BG78" s="354"/>
      <c r="BH78" s="354"/>
      <c r="BI78" s="354"/>
      <c r="BJ78" s="354"/>
      <c r="BK78" s="354"/>
      <c r="BL78" s="354"/>
      <c r="BM78" s="354"/>
      <c r="BN78" s="354"/>
      <c r="BO78" s="354"/>
      <c r="BP78" s="354"/>
      <c r="BQ78" s="354"/>
      <c r="BR78" s="354"/>
      <c r="BS78" s="354"/>
    </row>
    <row r="79" spans="17:71">
      <c r="Q79" s="353"/>
      <c r="R79" s="353"/>
      <c r="S79" s="353"/>
      <c r="T79" s="353"/>
      <c r="U79" s="353"/>
      <c r="V79" s="353"/>
      <c r="W79" s="353"/>
      <c r="X79" s="353"/>
      <c r="Y79" s="353"/>
      <c r="Z79" s="353"/>
      <c r="AA79" s="353"/>
      <c r="AB79" s="353"/>
      <c r="AC79" s="353"/>
      <c r="AD79" s="353"/>
      <c r="BF79" s="354"/>
      <c r="BG79" s="354"/>
      <c r="BH79" s="354"/>
      <c r="BI79" s="354"/>
      <c r="BJ79" s="354"/>
      <c r="BK79" s="354"/>
      <c r="BL79" s="354"/>
      <c r="BM79" s="354"/>
      <c r="BN79" s="354"/>
      <c r="BO79" s="354"/>
      <c r="BP79" s="354"/>
      <c r="BQ79" s="354"/>
      <c r="BR79" s="354"/>
      <c r="BS79" s="354"/>
    </row>
    <row r="80" spans="17:71">
      <c r="Q80" s="353"/>
      <c r="R80" s="353"/>
      <c r="S80" s="353"/>
      <c r="T80" s="353"/>
      <c r="U80" s="353"/>
      <c r="V80" s="353"/>
      <c r="W80" s="353"/>
      <c r="X80" s="353"/>
      <c r="Y80" s="353"/>
      <c r="Z80" s="353"/>
      <c r="AA80" s="353"/>
      <c r="AB80" s="353"/>
      <c r="AC80" s="353"/>
      <c r="AD80" s="353"/>
      <c r="BF80" s="354"/>
      <c r="BG80" s="354"/>
      <c r="BH80" s="354"/>
      <c r="BI80" s="354"/>
      <c r="BJ80" s="354"/>
      <c r="BK80" s="354"/>
      <c r="BL80" s="354"/>
      <c r="BM80" s="354"/>
      <c r="BN80" s="354"/>
      <c r="BO80" s="354"/>
      <c r="BP80" s="354"/>
      <c r="BQ80" s="354"/>
      <c r="BR80" s="354"/>
      <c r="BS80" s="354"/>
    </row>
    <row r="81" spans="17:71">
      <c r="Q81" s="353"/>
      <c r="R81" s="353"/>
      <c r="S81" s="353"/>
      <c r="T81" s="353"/>
      <c r="U81" s="353"/>
      <c r="V81" s="353"/>
      <c r="W81" s="353"/>
      <c r="X81" s="353"/>
      <c r="Y81" s="353"/>
      <c r="Z81" s="353"/>
      <c r="AA81" s="353"/>
      <c r="AB81" s="353"/>
      <c r="AC81" s="353"/>
      <c r="AD81" s="353"/>
      <c r="BF81" s="354"/>
      <c r="BG81" s="354"/>
      <c r="BH81" s="354"/>
      <c r="BI81" s="354"/>
      <c r="BJ81" s="354"/>
      <c r="BK81" s="354"/>
      <c r="BL81" s="354"/>
      <c r="BM81" s="354"/>
      <c r="BN81" s="354"/>
      <c r="BO81" s="354"/>
      <c r="BP81" s="354"/>
      <c r="BQ81" s="354"/>
      <c r="BR81" s="354"/>
      <c r="BS81" s="354"/>
    </row>
  </sheetData>
  <mergeCells count="46">
    <mergeCell ref="AD2:AD4"/>
    <mergeCell ref="AE2:AE4"/>
    <mergeCell ref="A1:AE1"/>
    <mergeCell ref="A2:A4"/>
    <mergeCell ref="B2:B4"/>
    <mergeCell ref="C2:C4"/>
    <mergeCell ref="D2:D4"/>
    <mergeCell ref="E2:E4"/>
    <mergeCell ref="F2:F4"/>
    <mergeCell ref="G2:K2"/>
    <mergeCell ref="L2:N3"/>
    <mergeCell ref="O2:Q3"/>
    <mergeCell ref="A6:F6"/>
    <mergeCell ref="R2:T3"/>
    <mergeCell ref="U2:W3"/>
    <mergeCell ref="X2:Z3"/>
    <mergeCell ref="AA2:AC3"/>
    <mergeCell ref="G3:G4"/>
    <mergeCell ref="H3:H4"/>
    <mergeCell ref="I3:I4"/>
    <mergeCell ref="J3:J4"/>
    <mergeCell ref="K3:K4"/>
    <mergeCell ref="M12:M13"/>
    <mergeCell ref="A12:A13"/>
    <mergeCell ref="B12:B13"/>
    <mergeCell ref="C12:C13"/>
    <mergeCell ref="D12:D13"/>
    <mergeCell ref="E12:E13"/>
    <mergeCell ref="F12:F13"/>
    <mergeCell ref="G12:G13"/>
    <mergeCell ref="H12:H13"/>
    <mergeCell ref="J12:J13"/>
    <mergeCell ref="K12:K13"/>
    <mergeCell ref="L12:L13"/>
    <mergeCell ref="AE12:AE13"/>
    <mergeCell ref="N12:N13"/>
    <mergeCell ref="O12:O13"/>
    <mergeCell ref="P12:P13"/>
    <mergeCell ref="Q12:Q13"/>
    <mergeCell ref="R12:R13"/>
    <mergeCell ref="S12:S13"/>
    <mergeCell ref="T12:T13"/>
    <mergeCell ref="U12:U13"/>
    <mergeCell ref="V12:V13"/>
    <mergeCell ref="Z12:Z13"/>
    <mergeCell ref="AD12:AD13"/>
  </mergeCells>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07"/>
  <sheetViews>
    <sheetView topLeftCell="A4" workbookViewId="0">
      <selection activeCell="H33" sqref="H33"/>
    </sheetView>
  </sheetViews>
  <sheetFormatPr defaultRowHeight="15"/>
  <cols>
    <col min="1" max="1" width="10.5703125" style="486" customWidth="1"/>
    <col min="2" max="2" width="22.140625" style="487" customWidth="1"/>
    <col min="3" max="3" width="41.85546875" style="487" customWidth="1"/>
    <col min="4" max="4" width="35.140625" style="447" customWidth="1"/>
    <col min="5" max="5" width="40.28515625" style="447" customWidth="1"/>
    <col min="6" max="6" width="29" style="447" customWidth="1"/>
    <col min="7" max="7" width="19.5703125" style="447" customWidth="1"/>
    <col min="8" max="8" width="16.140625" style="447" customWidth="1"/>
    <col min="9" max="9" width="18.85546875" style="447" customWidth="1"/>
    <col min="10" max="10" width="12.28515625" style="447" customWidth="1"/>
    <col min="11" max="11" width="11.85546875" style="447" customWidth="1"/>
    <col min="12" max="12" width="13.5703125" style="485" customWidth="1"/>
    <col min="13" max="13" width="18.28515625" style="485" customWidth="1"/>
    <col min="14" max="23" width="17.28515625" style="485" customWidth="1"/>
    <col min="24" max="24" width="17.42578125" style="447" customWidth="1"/>
    <col min="25" max="25" width="7.28515625" style="447" customWidth="1"/>
    <col min="26" max="26" width="20.85546875" style="447" customWidth="1"/>
    <col min="27" max="250" width="9.140625" style="447"/>
    <col min="251" max="251" width="4" style="447" customWidth="1"/>
    <col min="252" max="252" width="34.85546875" style="447" customWidth="1"/>
    <col min="253" max="253" width="50.5703125" style="447" customWidth="1"/>
    <col min="254" max="254" width="35.42578125" style="447" customWidth="1"/>
    <col min="255" max="255" width="28.42578125" style="447" customWidth="1"/>
    <col min="256" max="256" width="28" style="447" customWidth="1"/>
    <col min="257" max="257" width="12" style="447" customWidth="1"/>
    <col min="258" max="259" width="12.28515625" style="447" customWidth="1"/>
    <col min="260" max="260" width="7.42578125" style="447" customWidth="1"/>
    <col min="261" max="261" width="5.7109375" style="447" customWidth="1"/>
    <col min="262" max="262" width="6.140625" style="447" customWidth="1"/>
    <col min="263" max="263" width="16" style="447" customWidth="1"/>
    <col min="264" max="264" width="6" style="447" customWidth="1"/>
    <col min="265" max="265" width="7" style="447" customWidth="1"/>
    <col min="266" max="266" width="16.28515625" style="447" customWidth="1"/>
    <col min="267" max="267" width="9.7109375" style="447" customWidth="1"/>
    <col min="268" max="268" width="7.140625" style="447" customWidth="1"/>
    <col min="269" max="269" width="19.140625" style="447" customWidth="1"/>
    <col min="270" max="270" width="17.42578125" style="447" customWidth="1"/>
    <col min="271" max="271" width="7.28515625" style="447" customWidth="1"/>
    <col min="272" max="272" width="13.28515625" style="447" customWidth="1"/>
    <col min="273" max="506" width="9.140625" style="447"/>
    <col min="507" max="507" width="4" style="447" customWidth="1"/>
    <col min="508" max="508" width="34.85546875" style="447" customWidth="1"/>
    <col min="509" max="509" width="50.5703125" style="447" customWidth="1"/>
    <col min="510" max="510" width="35.42578125" style="447" customWidth="1"/>
    <col min="511" max="511" width="28.42578125" style="447" customWidth="1"/>
    <col min="512" max="512" width="28" style="447" customWidth="1"/>
    <col min="513" max="513" width="12" style="447" customWidth="1"/>
    <col min="514" max="515" width="12.28515625" style="447" customWidth="1"/>
    <col min="516" max="516" width="7.42578125" style="447" customWidth="1"/>
    <col min="517" max="517" width="5.7109375" style="447" customWidth="1"/>
    <col min="518" max="518" width="6.140625" style="447" customWidth="1"/>
    <col min="519" max="519" width="16" style="447" customWidth="1"/>
    <col min="520" max="520" width="6" style="447" customWidth="1"/>
    <col min="521" max="521" width="7" style="447" customWidth="1"/>
    <col min="522" max="522" width="16.28515625" style="447" customWidth="1"/>
    <col min="523" max="523" width="9.7109375" style="447" customWidth="1"/>
    <col min="524" max="524" width="7.140625" style="447" customWidth="1"/>
    <col min="525" max="525" width="19.140625" style="447" customWidth="1"/>
    <col min="526" max="526" width="17.42578125" style="447" customWidth="1"/>
    <col min="527" max="527" width="7.28515625" style="447" customWidth="1"/>
    <col min="528" max="528" width="13.28515625" style="447" customWidth="1"/>
    <col min="529" max="762" width="9.140625" style="447"/>
    <col min="763" max="763" width="4" style="447" customWidth="1"/>
    <col min="764" max="764" width="34.85546875" style="447" customWidth="1"/>
    <col min="765" max="765" width="50.5703125" style="447" customWidth="1"/>
    <col min="766" max="766" width="35.42578125" style="447" customWidth="1"/>
    <col min="767" max="767" width="28.42578125" style="447" customWidth="1"/>
    <col min="768" max="768" width="28" style="447" customWidth="1"/>
    <col min="769" max="769" width="12" style="447" customWidth="1"/>
    <col min="770" max="771" width="12.28515625" style="447" customWidth="1"/>
    <col min="772" max="772" width="7.42578125" style="447" customWidth="1"/>
    <col min="773" max="773" width="5.7109375" style="447" customWidth="1"/>
    <col min="774" max="774" width="6.140625" style="447" customWidth="1"/>
    <col min="775" max="775" width="16" style="447" customWidth="1"/>
    <col min="776" max="776" width="6" style="447" customWidth="1"/>
    <col min="777" max="777" width="7" style="447" customWidth="1"/>
    <col min="778" max="778" width="16.28515625" style="447" customWidth="1"/>
    <col min="779" max="779" width="9.7109375" style="447" customWidth="1"/>
    <col min="780" max="780" width="7.140625" style="447" customWidth="1"/>
    <col min="781" max="781" width="19.140625" style="447" customWidth="1"/>
    <col min="782" max="782" width="17.42578125" style="447" customWidth="1"/>
    <col min="783" max="783" width="7.28515625" style="447" customWidth="1"/>
    <col min="784" max="784" width="13.28515625" style="447" customWidth="1"/>
    <col min="785" max="1018" width="9.140625" style="447"/>
    <col min="1019" max="1019" width="4" style="447" customWidth="1"/>
    <col min="1020" max="1020" width="34.85546875" style="447" customWidth="1"/>
    <col min="1021" max="1021" width="50.5703125" style="447" customWidth="1"/>
    <col min="1022" max="1022" width="35.42578125" style="447" customWidth="1"/>
    <col min="1023" max="1023" width="28.42578125" style="447" customWidth="1"/>
    <col min="1024" max="1024" width="28" style="447" customWidth="1"/>
    <col min="1025" max="1025" width="12" style="447" customWidth="1"/>
    <col min="1026" max="1027" width="12.28515625" style="447" customWidth="1"/>
    <col min="1028" max="1028" width="7.42578125" style="447" customWidth="1"/>
    <col min="1029" max="1029" width="5.7109375" style="447" customWidth="1"/>
    <col min="1030" max="1030" width="6.140625" style="447" customWidth="1"/>
    <col min="1031" max="1031" width="16" style="447" customWidth="1"/>
    <col min="1032" max="1032" width="6" style="447" customWidth="1"/>
    <col min="1033" max="1033" width="7" style="447" customWidth="1"/>
    <col min="1034" max="1034" width="16.28515625" style="447" customWidth="1"/>
    <col min="1035" max="1035" width="9.7109375" style="447" customWidth="1"/>
    <col min="1036" max="1036" width="7.140625" style="447" customWidth="1"/>
    <col min="1037" max="1037" width="19.140625" style="447" customWidth="1"/>
    <col min="1038" max="1038" width="17.42578125" style="447" customWidth="1"/>
    <col min="1039" max="1039" width="7.28515625" style="447" customWidth="1"/>
    <col min="1040" max="1040" width="13.28515625" style="447" customWidth="1"/>
    <col min="1041" max="1274" width="9.140625" style="447"/>
    <col min="1275" max="1275" width="4" style="447" customWidth="1"/>
    <col min="1276" max="1276" width="34.85546875" style="447" customWidth="1"/>
    <col min="1277" max="1277" width="50.5703125" style="447" customWidth="1"/>
    <col min="1278" max="1278" width="35.42578125" style="447" customWidth="1"/>
    <col min="1279" max="1279" width="28.42578125" style="447" customWidth="1"/>
    <col min="1280" max="1280" width="28" style="447" customWidth="1"/>
    <col min="1281" max="1281" width="12" style="447" customWidth="1"/>
    <col min="1282" max="1283" width="12.28515625" style="447" customWidth="1"/>
    <col min="1284" max="1284" width="7.42578125" style="447" customWidth="1"/>
    <col min="1285" max="1285" width="5.7109375" style="447" customWidth="1"/>
    <col min="1286" max="1286" width="6.140625" style="447" customWidth="1"/>
    <col min="1287" max="1287" width="16" style="447" customWidth="1"/>
    <col min="1288" max="1288" width="6" style="447" customWidth="1"/>
    <col min="1289" max="1289" width="7" style="447" customWidth="1"/>
    <col min="1290" max="1290" width="16.28515625" style="447" customWidth="1"/>
    <col min="1291" max="1291" width="9.7109375" style="447" customWidth="1"/>
    <col min="1292" max="1292" width="7.140625" style="447" customWidth="1"/>
    <col min="1293" max="1293" width="19.140625" style="447" customWidth="1"/>
    <col min="1294" max="1294" width="17.42578125" style="447" customWidth="1"/>
    <col min="1295" max="1295" width="7.28515625" style="447" customWidth="1"/>
    <col min="1296" max="1296" width="13.28515625" style="447" customWidth="1"/>
    <col min="1297" max="1530" width="9.140625" style="447"/>
    <col min="1531" max="1531" width="4" style="447" customWidth="1"/>
    <col min="1532" max="1532" width="34.85546875" style="447" customWidth="1"/>
    <col min="1533" max="1533" width="50.5703125" style="447" customWidth="1"/>
    <col min="1534" max="1534" width="35.42578125" style="447" customWidth="1"/>
    <col min="1535" max="1535" width="28.42578125" style="447" customWidth="1"/>
    <col min="1536" max="1536" width="28" style="447" customWidth="1"/>
    <col min="1537" max="1537" width="12" style="447" customWidth="1"/>
    <col min="1538" max="1539" width="12.28515625" style="447" customWidth="1"/>
    <col min="1540" max="1540" width="7.42578125" style="447" customWidth="1"/>
    <col min="1541" max="1541" width="5.7109375" style="447" customWidth="1"/>
    <col min="1542" max="1542" width="6.140625" style="447" customWidth="1"/>
    <col min="1543" max="1543" width="16" style="447" customWidth="1"/>
    <col min="1544" max="1544" width="6" style="447" customWidth="1"/>
    <col min="1545" max="1545" width="7" style="447" customWidth="1"/>
    <col min="1546" max="1546" width="16.28515625" style="447" customWidth="1"/>
    <col min="1547" max="1547" width="9.7109375" style="447" customWidth="1"/>
    <col min="1548" max="1548" width="7.140625" style="447" customWidth="1"/>
    <col min="1549" max="1549" width="19.140625" style="447" customWidth="1"/>
    <col min="1550" max="1550" width="17.42578125" style="447" customWidth="1"/>
    <col min="1551" max="1551" width="7.28515625" style="447" customWidth="1"/>
    <col min="1552" max="1552" width="13.28515625" style="447" customWidth="1"/>
    <col min="1553" max="1786" width="9.140625" style="447"/>
    <col min="1787" max="1787" width="4" style="447" customWidth="1"/>
    <col min="1788" max="1788" width="34.85546875" style="447" customWidth="1"/>
    <col min="1789" max="1789" width="50.5703125" style="447" customWidth="1"/>
    <col min="1790" max="1790" width="35.42578125" style="447" customWidth="1"/>
    <col min="1791" max="1791" width="28.42578125" style="447" customWidth="1"/>
    <col min="1792" max="1792" width="28" style="447" customWidth="1"/>
    <col min="1793" max="1793" width="12" style="447" customWidth="1"/>
    <col min="1794" max="1795" width="12.28515625" style="447" customWidth="1"/>
    <col min="1796" max="1796" width="7.42578125" style="447" customWidth="1"/>
    <col min="1797" max="1797" width="5.7109375" style="447" customWidth="1"/>
    <col min="1798" max="1798" width="6.140625" style="447" customWidth="1"/>
    <col min="1799" max="1799" width="16" style="447" customWidth="1"/>
    <col min="1800" max="1800" width="6" style="447" customWidth="1"/>
    <col min="1801" max="1801" width="7" style="447" customWidth="1"/>
    <col min="1802" max="1802" width="16.28515625" style="447" customWidth="1"/>
    <col min="1803" max="1803" width="9.7109375" style="447" customWidth="1"/>
    <col min="1804" max="1804" width="7.140625" style="447" customWidth="1"/>
    <col min="1805" max="1805" width="19.140625" style="447" customWidth="1"/>
    <col min="1806" max="1806" width="17.42578125" style="447" customWidth="1"/>
    <col min="1807" max="1807" width="7.28515625" style="447" customWidth="1"/>
    <col min="1808" max="1808" width="13.28515625" style="447" customWidth="1"/>
    <col min="1809" max="2042" width="9.140625" style="447"/>
    <col min="2043" max="2043" width="4" style="447" customWidth="1"/>
    <col min="2044" max="2044" width="34.85546875" style="447" customWidth="1"/>
    <col min="2045" max="2045" width="50.5703125" style="447" customWidth="1"/>
    <col min="2046" max="2046" width="35.42578125" style="447" customWidth="1"/>
    <col min="2047" max="2047" width="28.42578125" style="447" customWidth="1"/>
    <col min="2048" max="2048" width="28" style="447" customWidth="1"/>
    <col min="2049" max="2049" width="12" style="447" customWidth="1"/>
    <col min="2050" max="2051" width="12.28515625" style="447" customWidth="1"/>
    <col min="2052" max="2052" width="7.42578125" style="447" customWidth="1"/>
    <col min="2053" max="2053" width="5.7109375" style="447" customWidth="1"/>
    <col min="2054" max="2054" width="6.140625" style="447" customWidth="1"/>
    <col min="2055" max="2055" width="16" style="447" customWidth="1"/>
    <col min="2056" max="2056" width="6" style="447" customWidth="1"/>
    <col min="2057" max="2057" width="7" style="447" customWidth="1"/>
    <col min="2058" max="2058" width="16.28515625" style="447" customWidth="1"/>
    <col min="2059" max="2059" width="9.7109375" style="447" customWidth="1"/>
    <col min="2060" max="2060" width="7.140625" style="447" customWidth="1"/>
    <col min="2061" max="2061" width="19.140625" style="447" customWidth="1"/>
    <col min="2062" max="2062" width="17.42578125" style="447" customWidth="1"/>
    <col min="2063" max="2063" width="7.28515625" style="447" customWidth="1"/>
    <col min="2064" max="2064" width="13.28515625" style="447" customWidth="1"/>
    <col min="2065" max="2298" width="9.140625" style="447"/>
    <col min="2299" max="2299" width="4" style="447" customWidth="1"/>
    <col min="2300" max="2300" width="34.85546875" style="447" customWidth="1"/>
    <col min="2301" max="2301" width="50.5703125" style="447" customWidth="1"/>
    <col min="2302" max="2302" width="35.42578125" style="447" customWidth="1"/>
    <col min="2303" max="2303" width="28.42578125" style="447" customWidth="1"/>
    <col min="2304" max="2304" width="28" style="447" customWidth="1"/>
    <col min="2305" max="2305" width="12" style="447" customWidth="1"/>
    <col min="2306" max="2307" width="12.28515625" style="447" customWidth="1"/>
    <col min="2308" max="2308" width="7.42578125" style="447" customWidth="1"/>
    <col min="2309" max="2309" width="5.7109375" style="447" customWidth="1"/>
    <col min="2310" max="2310" width="6.140625" style="447" customWidth="1"/>
    <col min="2311" max="2311" width="16" style="447" customWidth="1"/>
    <col min="2312" max="2312" width="6" style="447" customWidth="1"/>
    <col min="2313" max="2313" width="7" style="447" customWidth="1"/>
    <col min="2314" max="2314" width="16.28515625" style="447" customWidth="1"/>
    <col min="2315" max="2315" width="9.7109375" style="447" customWidth="1"/>
    <col min="2316" max="2316" width="7.140625" style="447" customWidth="1"/>
    <col min="2317" max="2317" width="19.140625" style="447" customWidth="1"/>
    <col min="2318" max="2318" width="17.42578125" style="447" customWidth="1"/>
    <col min="2319" max="2319" width="7.28515625" style="447" customWidth="1"/>
    <col min="2320" max="2320" width="13.28515625" style="447" customWidth="1"/>
    <col min="2321" max="2554" width="9.140625" style="447"/>
    <col min="2555" max="2555" width="4" style="447" customWidth="1"/>
    <col min="2556" max="2556" width="34.85546875" style="447" customWidth="1"/>
    <col min="2557" max="2557" width="50.5703125" style="447" customWidth="1"/>
    <col min="2558" max="2558" width="35.42578125" style="447" customWidth="1"/>
    <col min="2559" max="2559" width="28.42578125" style="447" customWidth="1"/>
    <col min="2560" max="2560" width="28" style="447" customWidth="1"/>
    <col min="2561" max="2561" width="12" style="447" customWidth="1"/>
    <col min="2562" max="2563" width="12.28515625" style="447" customWidth="1"/>
    <col min="2564" max="2564" width="7.42578125" style="447" customWidth="1"/>
    <col min="2565" max="2565" width="5.7109375" style="447" customWidth="1"/>
    <col min="2566" max="2566" width="6.140625" style="447" customWidth="1"/>
    <col min="2567" max="2567" width="16" style="447" customWidth="1"/>
    <col min="2568" max="2568" width="6" style="447" customWidth="1"/>
    <col min="2569" max="2569" width="7" style="447" customWidth="1"/>
    <col min="2570" max="2570" width="16.28515625" style="447" customWidth="1"/>
    <col min="2571" max="2571" width="9.7109375" style="447" customWidth="1"/>
    <col min="2572" max="2572" width="7.140625" style="447" customWidth="1"/>
    <col min="2573" max="2573" width="19.140625" style="447" customWidth="1"/>
    <col min="2574" max="2574" width="17.42578125" style="447" customWidth="1"/>
    <col min="2575" max="2575" width="7.28515625" style="447" customWidth="1"/>
    <col min="2576" max="2576" width="13.28515625" style="447" customWidth="1"/>
    <col min="2577" max="2810" width="9.140625" style="447"/>
    <col min="2811" max="2811" width="4" style="447" customWidth="1"/>
    <col min="2812" max="2812" width="34.85546875" style="447" customWidth="1"/>
    <col min="2813" max="2813" width="50.5703125" style="447" customWidth="1"/>
    <col min="2814" max="2814" width="35.42578125" style="447" customWidth="1"/>
    <col min="2815" max="2815" width="28.42578125" style="447" customWidth="1"/>
    <col min="2816" max="2816" width="28" style="447" customWidth="1"/>
    <col min="2817" max="2817" width="12" style="447" customWidth="1"/>
    <col min="2818" max="2819" width="12.28515625" style="447" customWidth="1"/>
    <col min="2820" max="2820" width="7.42578125" style="447" customWidth="1"/>
    <col min="2821" max="2821" width="5.7109375" style="447" customWidth="1"/>
    <col min="2822" max="2822" width="6.140625" style="447" customWidth="1"/>
    <col min="2823" max="2823" width="16" style="447" customWidth="1"/>
    <col min="2824" max="2824" width="6" style="447" customWidth="1"/>
    <col min="2825" max="2825" width="7" style="447" customWidth="1"/>
    <col min="2826" max="2826" width="16.28515625" style="447" customWidth="1"/>
    <col min="2827" max="2827" width="9.7109375" style="447" customWidth="1"/>
    <col min="2828" max="2828" width="7.140625" style="447" customWidth="1"/>
    <col min="2829" max="2829" width="19.140625" style="447" customWidth="1"/>
    <col min="2830" max="2830" width="17.42578125" style="447" customWidth="1"/>
    <col min="2831" max="2831" width="7.28515625" style="447" customWidth="1"/>
    <col min="2832" max="2832" width="13.28515625" style="447" customWidth="1"/>
    <col min="2833" max="3066" width="9.140625" style="447"/>
    <col min="3067" max="3067" width="4" style="447" customWidth="1"/>
    <col min="3068" max="3068" width="34.85546875" style="447" customWidth="1"/>
    <col min="3069" max="3069" width="50.5703125" style="447" customWidth="1"/>
    <col min="3070" max="3070" width="35.42578125" style="447" customWidth="1"/>
    <col min="3071" max="3071" width="28.42578125" style="447" customWidth="1"/>
    <col min="3072" max="3072" width="28" style="447" customWidth="1"/>
    <col min="3073" max="3073" width="12" style="447" customWidth="1"/>
    <col min="3074" max="3075" width="12.28515625" style="447" customWidth="1"/>
    <col min="3076" max="3076" width="7.42578125" style="447" customWidth="1"/>
    <col min="3077" max="3077" width="5.7109375" style="447" customWidth="1"/>
    <col min="3078" max="3078" width="6.140625" style="447" customWidth="1"/>
    <col min="3079" max="3079" width="16" style="447" customWidth="1"/>
    <col min="3080" max="3080" width="6" style="447" customWidth="1"/>
    <col min="3081" max="3081" width="7" style="447" customWidth="1"/>
    <col min="3082" max="3082" width="16.28515625" style="447" customWidth="1"/>
    <col min="3083" max="3083" width="9.7109375" style="447" customWidth="1"/>
    <col min="3084" max="3084" width="7.140625" style="447" customWidth="1"/>
    <col min="3085" max="3085" width="19.140625" style="447" customWidth="1"/>
    <col min="3086" max="3086" width="17.42578125" style="447" customWidth="1"/>
    <col min="3087" max="3087" width="7.28515625" style="447" customWidth="1"/>
    <col min="3088" max="3088" width="13.28515625" style="447" customWidth="1"/>
    <col min="3089" max="3322" width="9.140625" style="447"/>
    <col min="3323" max="3323" width="4" style="447" customWidth="1"/>
    <col min="3324" max="3324" width="34.85546875" style="447" customWidth="1"/>
    <col min="3325" max="3325" width="50.5703125" style="447" customWidth="1"/>
    <col min="3326" max="3326" width="35.42578125" style="447" customWidth="1"/>
    <col min="3327" max="3327" width="28.42578125" style="447" customWidth="1"/>
    <col min="3328" max="3328" width="28" style="447" customWidth="1"/>
    <col min="3329" max="3329" width="12" style="447" customWidth="1"/>
    <col min="3330" max="3331" width="12.28515625" style="447" customWidth="1"/>
    <col min="3332" max="3332" width="7.42578125" style="447" customWidth="1"/>
    <col min="3333" max="3333" width="5.7109375" style="447" customWidth="1"/>
    <col min="3334" max="3334" width="6.140625" style="447" customWidth="1"/>
    <col min="3335" max="3335" width="16" style="447" customWidth="1"/>
    <col min="3336" max="3336" width="6" style="447" customWidth="1"/>
    <col min="3337" max="3337" width="7" style="447" customWidth="1"/>
    <col min="3338" max="3338" width="16.28515625" style="447" customWidth="1"/>
    <col min="3339" max="3339" width="9.7109375" style="447" customWidth="1"/>
    <col min="3340" max="3340" width="7.140625" style="447" customWidth="1"/>
    <col min="3341" max="3341" width="19.140625" style="447" customWidth="1"/>
    <col min="3342" max="3342" width="17.42578125" style="447" customWidth="1"/>
    <col min="3343" max="3343" width="7.28515625" style="447" customWidth="1"/>
    <col min="3344" max="3344" width="13.28515625" style="447" customWidth="1"/>
    <col min="3345" max="3578" width="9.140625" style="447"/>
    <col min="3579" max="3579" width="4" style="447" customWidth="1"/>
    <col min="3580" max="3580" width="34.85546875" style="447" customWidth="1"/>
    <col min="3581" max="3581" width="50.5703125" style="447" customWidth="1"/>
    <col min="3582" max="3582" width="35.42578125" style="447" customWidth="1"/>
    <col min="3583" max="3583" width="28.42578125" style="447" customWidth="1"/>
    <col min="3584" max="3584" width="28" style="447" customWidth="1"/>
    <col min="3585" max="3585" width="12" style="447" customWidth="1"/>
    <col min="3586" max="3587" width="12.28515625" style="447" customWidth="1"/>
    <col min="3588" max="3588" width="7.42578125" style="447" customWidth="1"/>
    <col min="3589" max="3589" width="5.7109375" style="447" customWidth="1"/>
    <col min="3590" max="3590" width="6.140625" style="447" customWidth="1"/>
    <col min="3591" max="3591" width="16" style="447" customWidth="1"/>
    <col min="3592" max="3592" width="6" style="447" customWidth="1"/>
    <col min="3593" max="3593" width="7" style="447" customWidth="1"/>
    <col min="3594" max="3594" width="16.28515625" style="447" customWidth="1"/>
    <col min="3595" max="3595" width="9.7109375" style="447" customWidth="1"/>
    <col min="3596" max="3596" width="7.140625" style="447" customWidth="1"/>
    <col min="3597" max="3597" width="19.140625" style="447" customWidth="1"/>
    <col min="3598" max="3598" width="17.42578125" style="447" customWidth="1"/>
    <col min="3599" max="3599" width="7.28515625" style="447" customWidth="1"/>
    <col min="3600" max="3600" width="13.28515625" style="447" customWidth="1"/>
    <col min="3601" max="3834" width="9.140625" style="447"/>
    <col min="3835" max="3835" width="4" style="447" customWidth="1"/>
    <col min="3836" max="3836" width="34.85546875" style="447" customWidth="1"/>
    <col min="3837" max="3837" width="50.5703125" style="447" customWidth="1"/>
    <col min="3838" max="3838" width="35.42578125" style="447" customWidth="1"/>
    <col min="3839" max="3839" width="28.42578125" style="447" customWidth="1"/>
    <col min="3840" max="3840" width="28" style="447" customWidth="1"/>
    <col min="3841" max="3841" width="12" style="447" customWidth="1"/>
    <col min="3842" max="3843" width="12.28515625" style="447" customWidth="1"/>
    <col min="3844" max="3844" width="7.42578125" style="447" customWidth="1"/>
    <col min="3845" max="3845" width="5.7109375" style="447" customWidth="1"/>
    <col min="3846" max="3846" width="6.140625" style="447" customWidth="1"/>
    <col min="3847" max="3847" width="16" style="447" customWidth="1"/>
    <col min="3848" max="3848" width="6" style="447" customWidth="1"/>
    <col min="3849" max="3849" width="7" style="447" customWidth="1"/>
    <col min="3850" max="3850" width="16.28515625" style="447" customWidth="1"/>
    <col min="3851" max="3851" width="9.7109375" style="447" customWidth="1"/>
    <col min="3852" max="3852" width="7.140625" style="447" customWidth="1"/>
    <col min="3853" max="3853" width="19.140625" style="447" customWidth="1"/>
    <col min="3854" max="3854" width="17.42578125" style="447" customWidth="1"/>
    <col min="3855" max="3855" width="7.28515625" style="447" customWidth="1"/>
    <col min="3856" max="3856" width="13.28515625" style="447" customWidth="1"/>
    <col min="3857" max="4090" width="9.140625" style="447"/>
    <col min="4091" max="4091" width="4" style="447" customWidth="1"/>
    <col min="4092" max="4092" width="34.85546875" style="447" customWidth="1"/>
    <col min="4093" max="4093" width="50.5703125" style="447" customWidth="1"/>
    <col min="4094" max="4094" width="35.42578125" style="447" customWidth="1"/>
    <col min="4095" max="4095" width="28.42578125" style="447" customWidth="1"/>
    <col min="4096" max="4096" width="28" style="447" customWidth="1"/>
    <col min="4097" max="4097" width="12" style="447" customWidth="1"/>
    <col min="4098" max="4099" width="12.28515625" style="447" customWidth="1"/>
    <col min="4100" max="4100" width="7.42578125" style="447" customWidth="1"/>
    <col min="4101" max="4101" width="5.7109375" style="447" customWidth="1"/>
    <col min="4102" max="4102" width="6.140625" style="447" customWidth="1"/>
    <col min="4103" max="4103" width="16" style="447" customWidth="1"/>
    <col min="4104" max="4104" width="6" style="447" customWidth="1"/>
    <col min="4105" max="4105" width="7" style="447" customWidth="1"/>
    <col min="4106" max="4106" width="16.28515625" style="447" customWidth="1"/>
    <col min="4107" max="4107" width="9.7109375" style="447" customWidth="1"/>
    <col min="4108" max="4108" width="7.140625" style="447" customWidth="1"/>
    <col min="4109" max="4109" width="19.140625" style="447" customWidth="1"/>
    <col min="4110" max="4110" width="17.42578125" style="447" customWidth="1"/>
    <col min="4111" max="4111" width="7.28515625" style="447" customWidth="1"/>
    <col min="4112" max="4112" width="13.28515625" style="447" customWidth="1"/>
    <col min="4113" max="4346" width="9.140625" style="447"/>
    <col min="4347" max="4347" width="4" style="447" customWidth="1"/>
    <col min="4348" max="4348" width="34.85546875" style="447" customWidth="1"/>
    <col min="4349" max="4349" width="50.5703125" style="447" customWidth="1"/>
    <col min="4350" max="4350" width="35.42578125" style="447" customWidth="1"/>
    <col min="4351" max="4351" width="28.42578125" style="447" customWidth="1"/>
    <col min="4352" max="4352" width="28" style="447" customWidth="1"/>
    <col min="4353" max="4353" width="12" style="447" customWidth="1"/>
    <col min="4354" max="4355" width="12.28515625" style="447" customWidth="1"/>
    <col min="4356" max="4356" width="7.42578125" style="447" customWidth="1"/>
    <col min="4357" max="4357" width="5.7109375" style="447" customWidth="1"/>
    <col min="4358" max="4358" width="6.140625" style="447" customWidth="1"/>
    <col min="4359" max="4359" width="16" style="447" customWidth="1"/>
    <col min="4360" max="4360" width="6" style="447" customWidth="1"/>
    <col min="4361" max="4361" width="7" style="447" customWidth="1"/>
    <col min="4362" max="4362" width="16.28515625" style="447" customWidth="1"/>
    <col min="4363" max="4363" width="9.7109375" style="447" customWidth="1"/>
    <col min="4364" max="4364" width="7.140625" style="447" customWidth="1"/>
    <col min="4365" max="4365" width="19.140625" style="447" customWidth="1"/>
    <col min="4366" max="4366" width="17.42578125" style="447" customWidth="1"/>
    <col min="4367" max="4367" width="7.28515625" style="447" customWidth="1"/>
    <col min="4368" max="4368" width="13.28515625" style="447" customWidth="1"/>
    <col min="4369" max="4602" width="9.140625" style="447"/>
    <col min="4603" max="4603" width="4" style="447" customWidth="1"/>
    <col min="4604" max="4604" width="34.85546875" style="447" customWidth="1"/>
    <col min="4605" max="4605" width="50.5703125" style="447" customWidth="1"/>
    <col min="4606" max="4606" width="35.42578125" style="447" customWidth="1"/>
    <col min="4607" max="4607" width="28.42578125" style="447" customWidth="1"/>
    <col min="4608" max="4608" width="28" style="447" customWidth="1"/>
    <col min="4609" max="4609" width="12" style="447" customWidth="1"/>
    <col min="4610" max="4611" width="12.28515625" style="447" customWidth="1"/>
    <col min="4612" max="4612" width="7.42578125" style="447" customWidth="1"/>
    <col min="4613" max="4613" width="5.7109375" style="447" customWidth="1"/>
    <col min="4614" max="4614" width="6.140625" style="447" customWidth="1"/>
    <col min="4615" max="4615" width="16" style="447" customWidth="1"/>
    <col min="4616" max="4616" width="6" style="447" customWidth="1"/>
    <col min="4617" max="4617" width="7" style="447" customWidth="1"/>
    <col min="4618" max="4618" width="16.28515625" style="447" customWidth="1"/>
    <col min="4619" max="4619" width="9.7109375" style="447" customWidth="1"/>
    <col min="4620" max="4620" width="7.140625" style="447" customWidth="1"/>
    <col min="4621" max="4621" width="19.140625" style="447" customWidth="1"/>
    <col min="4622" max="4622" width="17.42578125" style="447" customWidth="1"/>
    <col min="4623" max="4623" width="7.28515625" style="447" customWidth="1"/>
    <col min="4624" max="4624" width="13.28515625" style="447" customWidth="1"/>
    <col min="4625" max="4858" width="9.140625" style="447"/>
    <col min="4859" max="4859" width="4" style="447" customWidth="1"/>
    <col min="4860" max="4860" width="34.85546875" style="447" customWidth="1"/>
    <col min="4861" max="4861" width="50.5703125" style="447" customWidth="1"/>
    <col min="4862" max="4862" width="35.42578125" style="447" customWidth="1"/>
    <col min="4863" max="4863" width="28.42578125" style="447" customWidth="1"/>
    <col min="4864" max="4864" width="28" style="447" customWidth="1"/>
    <col min="4865" max="4865" width="12" style="447" customWidth="1"/>
    <col min="4866" max="4867" width="12.28515625" style="447" customWidth="1"/>
    <col min="4868" max="4868" width="7.42578125" style="447" customWidth="1"/>
    <col min="4869" max="4869" width="5.7109375" style="447" customWidth="1"/>
    <col min="4870" max="4870" width="6.140625" style="447" customWidth="1"/>
    <col min="4871" max="4871" width="16" style="447" customWidth="1"/>
    <col min="4872" max="4872" width="6" style="447" customWidth="1"/>
    <col min="4873" max="4873" width="7" style="447" customWidth="1"/>
    <col min="4874" max="4874" width="16.28515625" style="447" customWidth="1"/>
    <col min="4875" max="4875" width="9.7109375" style="447" customWidth="1"/>
    <col min="4876" max="4876" width="7.140625" style="447" customWidth="1"/>
    <col min="4877" max="4877" width="19.140625" style="447" customWidth="1"/>
    <col min="4878" max="4878" width="17.42578125" style="447" customWidth="1"/>
    <col min="4879" max="4879" width="7.28515625" style="447" customWidth="1"/>
    <col min="4880" max="4880" width="13.28515625" style="447" customWidth="1"/>
    <col min="4881" max="5114" width="9.140625" style="447"/>
    <col min="5115" max="5115" width="4" style="447" customWidth="1"/>
    <col min="5116" max="5116" width="34.85546875" style="447" customWidth="1"/>
    <col min="5117" max="5117" width="50.5703125" style="447" customWidth="1"/>
    <col min="5118" max="5118" width="35.42578125" style="447" customWidth="1"/>
    <col min="5119" max="5119" width="28.42578125" style="447" customWidth="1"/>
    <col min="5120" max="5120" width="28" style="447" customWidth="1"/>
    <col min="5121" max="5121" width="12" style="447" customWidth="1"/>
    <col min="5122" max="5123" width="12.28515625" style="447" customWidth="1"/>
    <col min="5124" max="5124" width="7.42578125" style="447" customWidth="1"/>
    <col min="5125" max="5125" width="5.7109375" style="447" customWidth="1"/>
    <col min="5126" max="5126" width="6.140625" style="447" customWidth="1"/>
    <col min="5127" max="5127" width="16" style="447" customWidth="1"/>
    <col min="5128" max="5128" width="6" style="447" customWidth="1"/>
    <col min="5129" max="5129" width="7" style="447" customWidth="1"/>
    <col min="5130" max="5130" width="16.28515625" style="447" customWidth="1"/>
    <col min="5131" max="5131" width="9.7109375" style="447" customWidth="1"/>
    <col min="5132" max="5132" width="7.140625" style="447" customWidth="1"/>
    <col min="5133" max="5133" width="19.140625" style="447" customWidth="1"/>
    <col min="5134" max="5134" width="17.42578125" style="447" customWidth="1"/>
    <col min="5135" max="5135" width="7.28515625" style="447" customWidth="1"/>
    <col min="5136" max="5136" width="13.28515625" style="447" customWidth="1"/>
    <col min="5137" max="5370" width="9.140625" style="447"/>
    <col min="5371" max="5371" width="4" style="447" customWidth="1"/>
    <col min="5372" max="5372" width="34.85546875" style="447" customWidth="1"/>
    <col min="5373" max="5373" width="50.5703125" style="447" customWidth="1"/>
    <col min="5374" max="5374" width="35.42578125" style="447" customWidth="1"/>
    <col min="5375" max="5375" width="28.42578125" style="447" customWidth="1"/>
    <col min="5376" max="5376" width="28" style="447" customWidth="1"/>
    <col min="5377" max="5377" width="12" style="447" customWidth="1"/>
    <col min="5378" max="5379" width="12.28515625" style="447" customWidth="1"/>
    <col min="5380" max="5380" width="7.42578125" style="447" customWidth="1"/>
    <col min="5381" max="5381" width="5.7109375" style="447" customWidth="1"/>
    <col min="5382" max="5382" width="6.140625" style="447" customWidth="1"/>
    <col min="5383" max="5383" width="16" style="447" customWidth="1"/>
    <col min="5384" max="5384" width="6" style="447" customWidth="1"/>
    <col min="5385" max="5385" width="7" style="447" customWidth="1"/>
    <col min="5386" max="5386" width="16.28515625" style="447" customWidth="1"/>
    <col min="5387" max="5387" width="9.7109375" style="447" customWidth="1"/>
    <col min="5388" max="5388" width="7.140625" style="447" customWidth="1"/>
    <col min="5389" max="5389" width="19.140625" style="447" customWidth="1"/>
    <col min="5390" max="5390" width="17.42578125" style="447" customWidth="1"/>
    <col min="5391" max="5391" width="7.28515625" style="447" customWidth="1"/>
    <col min="5392" max="5392" width="13.28515625" style="447" customWidth="1"/>
    <col min="5393" max="5626" width="9.140625" style="447"/>
    <col min="5627" max="5627" width="4" style="447" customWidth="1"/>
    <col min="5628" max="5628" width="34.85546875" style="447" customWidth="1"/>
    <col min="5629" max="5629" width="50.5703125" style="447" customWidth="1"/>
    <col min="5630" max="5630" width="35.42578125" style="447" customWidth="1"/>
    <col min="5631" max="5631" width="28.42578125" style="447" customWidth="1"/>
    <col min="5632" max="5632" width="28" style="447" customWidth="1"/>
    <col min="5633" max="5633" width="12" style="447" customWidth="1"/>
    <col min="5634" max="5635" width="12.28515625" style="447" customWidth="1"/>
    <col min="5636" max="5636" width="7.42578125" style="447" customWidth="1"/>
    <col min="5637" max="5637" width="5.7109375" style="447" customWidth="1"/>
    <col min="5638" max="5638" width="6.140625" style="447" customWidth="1"/>
    <col min="5639" max="5639" width="16" style="447" customWidth="1"/>
    <col min="5640" max="5640" width="6" style="447" customWidth="1"/>
    <col min="5641" max="5641" width="7" style="447" customWidth="1"/>
    <col min="5642" max="5642" width="16.28515625" style="447" customWidth="1"/>
    <col min="5643" max="5643" width="9.7109375" style="447" customWidth="1"/>
    <col min="5644" max="5644" width="7.140625" style="447" customWidth="1"/>
    <col min="5645" max="5645" width="19.140625" style="447" customWidth="1"/>
    <col min="5646" max="5646" width="17.42578125" style="447" customWidth="1"/>
    <col min="5647" max="5647" width="7.28515625" style="447" customWidth="1"/>
    <col min="5648" max="5648" width="13.28515625" style="447" customWidth="1"/>
    <col min="5649" max="5882" width="9.140625" style="447"/>
    <col min="5883" max="5883" width="4" style="447" customWidth="1"/>
    <col min="5884" max="5884" width="34.85546875" style="447" customWidth="1"/>
    <col min="5885" max="5885" width="50.5703125" style="447" customWidth="1"/>
    <col min="5886" max="5886" width="35.42578125" style="447" customWidth="1"/>
    <col min="5887" max="5887" width="28.42578125" style="447" customWidth="1"/>
    <col min="5888" max="5888" width="28" style="447" customWidth="1"/>
    <col min="5889" max="5889" width="12" style="447" customWidth="1"/>
    <col min="5890" max="5891" width="12.28515625" style="447" customWidth="1"/>
    <col min="5892" max="5892" width="7.42578125" style="447" customWidth="1"/>
    <col min="5893" max="5893" width="5.7109375" style="447" customWidth="1"/>
    <col min="5894" max="5894" width="6.140625" style="447" customWidth="1"/>
    <col min="5895" max="5895" width="16" style="447" customWidth="1"/>
    <col min="5896" max="5896" width="6" style="447" customWidth="1"/>
    <col min="5897" max="5897" width="7" style="447" customWidth="1"/>
    <col min="5898" max="5898" width="16.28515625" style="447" customWidth="1"/>
    <col min="5899" max="5899" width="9.7109375" style="447" customWidth="1"/>
    <col min="5900" max="5900" width="7.140625" style="447" customWidth="1"/>
    <col min="5901" max="5901" width="19.140625" style="447" customWidth="1"/>
    <col min="5902" max="5902" width="17.42578125" style="447" customWidth="1"/>
    <col min="5903" max="5903" width="7.28515625" style="447" customWidth="1"/>
    <col min="5904" max="5904" width="13.28515625" style="447" customWidth="1"/>
    <col min="5905" max="6138" width="9.140625" style="447"/>
    <col min="6139" max="6139" width="4" style="447" customWidth="1"/>
    <col min="6140" max="6140" width="34.85546875" style="447" customWidth="1"/>
    <col min="6141" max="6141" width="50.5703125" style="447" customWidth="1"/>
    <col min="6142" max="6142" width="35.42578125" style="447" customWidth="1"/>
    <col min="6143" max="6143" width="28.42578125" style="447" customWidth="1"/>
    <col min="6144" max="6144" width="28" style="447" customWidth="1"/>
    <col min="6145" max="6145" width="12" style="447" customWidth="1"/>
    <col min="6146" max="6147" width="12.28515625" style="447" customWidth="1"/>
    <col min="6148" max="6148" width="7.42578125" style="447" customWidth="1"/>
    <col min="6149" max="6149" width="5.7109375" style="447" customWidth="1"/>
    <col min="6150" max="6150" width="6.140625" style="447" customWidth="1"/>
    <col min="6151" max="6151" width="16" style="447" customWidth="1"/>
    <col min="6152" max="6152" width="6" style="447" customWidth="1"/>
    <col min="6153" max="6153" width="7" style="447" customWidth="1"/>
    <col min="6154" max="6154" width="16.28515625" style="447" customWidth="1"/>
    <col min="6155" max="6155" width="9.7109375" style="447" customWidth="1"/>
    <col min="6156" max="6156" width="7.140625" style="447" customWidth="1"/>
    <col min="6157" max="6157" width="19.140625" style="447" customWidth="1"/>
    <col min="6158" max="6158" width="17.42578125" style="447" customWidth="1"/>
    <col min="6159" max="6159" width="7.28515625" style="447" customWidth="1"/>
    <col min="6160" max="6160" width="13.28515625" style="447" customWidth="1"/>
    <col min="6161" max="6394" width="9.140625" style="447"/>
    <col min="6395" max="6395" width="4" style="447" customWidth="1"/>
    <col min="6396" max="6396" width="34.85546875" style="447" customWidth="1"/>
    <col min="6397" max="6397" width="50.5703125" style="447" customWidth="1"/>
    <col min="6398" max="6398" width="35.42578125" style="447" customWidth="1"/>
    <col min="6399" max="6399" width="28.42578125" style="447" customWidth="1"/>
    <col min="6400" max="6400" width="28" style="447" customWidth="1"/>
    <col min="6401" max="6401" width="12" style="447" customWidth="1"/>
    <col min="6402" max="6403" width="12.28515625" style="447" customWidth="1"/>
    <col min="6404" max="6404" width="7.42578125" style="447" customWidth="1"/>
    <col min="6405" max="6405" width="5.7109375" style="447" customWidth="1"/>
    <col min="6406" max="6406" width="6.140625" style="447" customWidth="1"/>
    <col min="6407" max="6407" width="16" style="447" customWidth="1"/>
    <col min="6408" max="6408" width="6" style="447" customWidth="1"/>
    <col min="6409" max="6409" width="7" style="447" customWidth="1"/>
    <col min="6410" max="6410" width="16.28515625" style="447" customWidth="1"/>
    <col min="6411" max="6411" width="9.7109375" style="447" customWidth="1"/>
    <col min="6412" max="6412" width="7.140625" style="447" customWidth="1"/>
    <col min="6413" max="6413" width="19.140625" style="447" customWidth="1"/>
    <col min="6414" max="6414" width="17.42578125" style="447" customWidth="1"/>
    <col min="6415" max="6415" width="7.28515625" style="447" customWidth="1"/>
    <col min="6416" max="6416" width="13.28515625" style="447" customWidth="1"/>
    <col min="6417" max="6650" width="9.140625" style="447"/>
    <col min="6651" max="6651" width="4" style="447" customWidth="1"/>
    <col min="6652" max="6652" width="34.85546875" style="447" customWidth="1"/>
    <col min="6653" max="6653" width="50.5703125" style="447" customWidth="1"/>
    <col min="6654" max="6654" width="35.42578125" style="447" customWidth="1"/>
    <col min="6655" max="6655" width="28.42578125" style="447" customWidth="1"/>
    <col min="6656" max="6656" width="28" style="447" customWidth="1"/>
    <col min="6657" max="6657" width="12" style="447" customWidth="1"/>
    <col min="6658" max="6659" width="12.28515625" style="447" customWidth="1"/>
    <col min="6660" max="6660" width="7.42578125" style="447" customWidth="1"/>
    <col min="6661" max="6661" width="5.7109375" style="447" customWidth="1"/>
    <col min="6662" max="6662" width="6.140625" style="447" customWidth="1"/>
    <col min="6663" max="6663" width="16" style="447" customWidth="1"/>
    <col min="6664" max="6664" width="6" style="447" customWidth="1"/>
    <col min="6665" max="6665" width="7" style="447" customWidth="1"/>
    <col min="6666" max="6666" width="16.28515625" style="447" customWidth="1"/>
    <col min="6667" max="6667" width="9.7109375" style="447" customWidth="1"/>
    <col min="6668" max="6668" width="7.140625" style="447" customWidth="1"/>
    <col min="6669" max="6669" width="19.140625" style="447" customWidth="1"/>
    <col min="6670" max="6670" width="17.42578125" style="447" customWidth="1"/>
    <col min="6671" max="6671" width="7.28515625" style="447" customWidth="1"/>
    <col min="6672" max="6672" width="13.28515625" style="447" customWidth="1"/>
    <col min="6673" max="6906" width="9.140625" style="447"/>
    <col min="6907" max="6907" width="4" style="447" customWidth="1"/>
    <col min="6908" max="6908" width="34.85546875" style="447" customWidth="1"/>
    <col min="6909" max="6909" width="50.5703125" style="447" customWidth="1"/>
    <col min="6910" max="6910" width="35.42578125" style="447" customWidth="1"/>
    <col min="6911" max="6911" width="28.42578125" style="447" customWidth="1"/>
    <col min="6912" max="6912" width="28" style="447" customWidth="1"/>
    <col min="6913" max="6913" width="12" style="447" customWidth="1"/>
    <col min="6914" max="6915" width="12.28515625" style="447" customWidth="1"/>
    <col min="6916" max="6916" width="7.42578125" style="447" customWidth="1"/>
    <col min="6917" max="6917" width="5.7109375" style="447" customWidth="1"/>
    <col min="6918" max="6918" width="6.140625" style="447" customWidth="1"/>
    <col min="6919" max="6919" width="16" style="447" customWidth="1"/>
    <col min="6920" max="6920" width="6" style="447" customWidth="1"/>
    <col min="6921" max="6921" width="7" style="447" customWidth="1"/>
    <col min="6922" max="6922" width="16.28515625" style="447" customWidth="1"/>
    <col min="6923" max="6923" width="9.7109375" style="447" customWidth="1"/>
    <col min="6924" max="6924" width="7.140625" style="447" customWidth="1"/>
    <col min="6925" max="6925" width="19.140625" style="447" customWidth="1"/>
    <col min="6926" max="6926" width="17.42578125" style="447" customWidth="1"/>
    <col min="6927" max="6927" width="7.28515625" style="447" customWidth="1"/>
    <col min="6928" max="6928" width="13.28515625" style="447" customWidth="1"/>
    <col min="6929" max="7162" width="9.140625" style="447"/>
    <col min="7163" max="7163" width="4" style="447" customWidth="1"/>
    <col min="7164" max="7164" width="34.85546875" style="447" customWidth="1"/>
    <col min="7165" max="7165" width="50.5703125" style="447" customWidth="1"/>
    <col min="7166" max="7166" width="35.42578125" style="447" customWidth="1"/>
    <col min="7167" max="7167" width="28.42578125" style="447" customWidth="1"/>
    <col min="7168" max="7168" width="28" style="447" customWidth="1"/>
    <col min="7169" max="7169" width="12" style="447" customWidth="1"/>
    <col min="7170" max="7171" width="12.28515625" style="447" customWidth="1"/>
    <col min="7172" max="7172" width="7.42578125" style="447" customWidth="1"/>
    <col min="7173" max="7173" width="5.7109375" style="447" customWidth="1"/>
    <col min="7174" max="7174" width="6.140625" style="447" customWidth="1"/>
    <col min="7175" max="7175" width="16" style="447" customWidth="1"/>
    <col min="7176" max="7176" width="6" style="447" customWidth="1"/>
    <col min="7177" max="7177" width="7" style="447" customWidth="1"/>
    <col min="7178" max="7178" width="16.28515625" style="447" customWidth="1"/>
    <col min="7179" max="7179" width="9.7109375" style="447" customWidth="1"/>
    <col min="7180" max="7180" width="7.140625" style="447" customWidth="1"/>
    <col min="7181" max="7181" width="19.140625" style="447" customWidth="1"/>
    <col min="7182" max="7182" width="17.42578125" style="447" customWidth="1"/>
    <col min="7183" max="7183" width="7.28515625" style="447" customWidth="1"/>
    <col min="7184" max="7184" width="13.28515625" style="447" customWidth="1"/>
    <col min="7185" max="7418" width="9.140625" style="447"/>
    <col min="7419" max="7419" width="4" style="447" customWidth="1"/>
    <col min="7420" max="7420" width="34.85546875" style="447" customWidth="1"/>
    <col min="7421" max="7421" width="50.5703125" style="447" customWidth="1"/>
    <col min="7422" max="7422" width="35.42578125" style="447" customWidth="1"/>
    <col min="7423" max="7423" width="28.42578125" style="447" customWidth="1"/>
    <col min="7424" max="7424" width="28" style="447" customWidth="1"/>
    <col min="7425" max="7425" width="12" style="447" customWidth="1"/>
    <col min="7426" max="7427" width="12.28515625" style="447" customWidth="1"/>
    <col min="7428" max="7428" width="7.42578125" style="447" customWidth="1"/>
    <col min="7429" max="7429" width="5.7109375" style="447" customWidth="1"/>
    <col min="7430" max="7430" width="6.140625" style="447" customWidth="1"/>
    <col min="7431" max="7431" width="16" style="447" customWidth="1"/>
    <col min="7432" max="7432" width="6" style="447" customWidth="1"/>
    <col min="7433" max="7433" width="7" style="447" customWidth="1"/>
    <col min="7434" max="7434" width="16.28515625" style="447" customWidth="1"/>
    <col min="7435" max="7435" width="9.7109375" style="447" customWidth="1"/>
    <col min="7436" max="7436" width="7.140625" style="447" customWidth="1"/>
    <col min="7437" max="7437" width="19.140625" style="447" customWidth="1"/>
    <col min="7438" max="7438" width="17.42578125" style="447" customWidth="1"/>
    <col min="7439" max="7439" width="7.28515625" style="447" customWidth="1"/>
    <col min="7440" max="7440" width="13.28515625" style="447" customWidth="1"/>
    <col min="7441" max="7674" width="9.140625" style="447"/>
    <col min="7675" max="7675" width="4" style="447" customWidth="1"/>
    <col min="7676" max="7676" width="34.85546875" style="447" customWidth="1"/>
    <col min="7677" max="7677" width="50.5703125" style="447" customWidth="1"/>
    <col min="7678" max="7678" width="35.42578125" style="447" customWidth="1"/>
    <col min="7679" max="7679" width="28.42578125" style="447" customWidth="1"/>
    <col min="7680" max="7680" width="28" style="447" customWidth="1"/>
    <col min="7681" max="7681" width="12" style="447" customWidth="1"/>
    <col min="7682" max="7683" width="12.28515625" style="447" customWidth="1"/>
    <col min="7684" max="7684" width="7.42578125" style="447" customWidth="1"/>
    <col min="7685" max="7685" width="5.7109375" style="447" customWidth="1"/>
    <col min="7686" max="7686" width="6.140625" style="447" customWidth="1"/>
    <col min="7687" max="7687" width="16" style="447" customWidth="1"/>
    <col min="7688" max="7688" width="6" style="447" customWidth="1"/>
    <col min="7689" max="7689" width="7" style="447" customWidth="1"/>
    <col min="7690" max="7690" width="16.28515625" style="447" customWidth="1"/>
    <col min="7691" max="7691" width="9.7109375" style="447" customWidth="1"/>
    <col min="7692" max="7692" width="7.140625" style="447" customWidth="1"/>
    <col min="7693" max="7693" width="19.140625" style="447" customWidth="1"/>
    <col min="7694" max="7694" width="17.42578125" style="447" customWidth="1"/>
    <col min="7695" max="7695" width="7.28515625" style="447" customWidth="1"/>
    <col min="7696" max="7696" width="13.28515625" style="447" customWidth="1"/>
    <col min="7697" max="7930" width="9.140625" style="447"/>
    <col min="7931" max="7931" width="4" style="447" customWidth="1"/>
    <col min="7932" max="7932" width="34.85546875" style="447" customWidth="1"/>
    <col min="7933" max="7933" width="50.5703125" style="447" customWidth="1"/>
    <col min="7934" max="7934" width="35.42578125" style="447" customWidth="1"/>
    <col min="7935" max="7935" width="28.42578125" style="447" customWidth="1"/>
    <col min="7936" max="7936" width="28" style="447" customWidth="1"/>
    <col min="7937" max="7937" width="12" style="447" customWidth="1"/>
    <col min="7938" max="7939" width="12.28515625" style="447" customWidth="1"/>
    <col min="7940" max="7940" width="7.42578125" style="447" customWidth="1"/>
    <col min="7941" max="7941" width="5.7109375" style="447" customWidth="1"/>
    <col min="7942" max="7942" width="6.140625" style="447" customWidth="1"/>
    <col min="7943" max="7943" width="16" style="447" customWidth="1"/>
    <col min="7944" max="7944" width="6" style="447" customWidth="1"/>
    <col min="7945" max="7945" width="7" style="447" customWidth="1"/>
    <col min="7946" max="7946" width="16.28515625" style="447" customWidth="1"/>
    <col min="7947" max="7947" width="9.7109375" style="447" customWidth="1"/>
    <col min="7948" max="7948" width="7.140625" style="447" customWidth="1"/>
    <col min="7949" max="7949" width="19.140625" style="447" customWidth="1"/>
    <col min="7950" max="7950" width="17.42578125" style="447" customWidth="1"/>
    <col min="7951" max="7951" width="7.28515625" style="447" customWidth="1"/>
    <col min="7952" max="7952" width="13.28515625" style="447" customWidth="1"/>
    <col min="7953" max="8186" width="9.140625" style="447"/>
    <col min="8187" max="8187" width="4" style="447" customWidth="1"/>
    <col min="8188" max="8188" width="34.85546875" style="447" customWidth="1"/>
    <col min="8189" max="8189" width="50.5703125" style="447" customWidth="1"/>
    <col min="8190" max="8190" width="35.42578125" style="447" customWidth="1"/>
    <col min="8191" max="8191" width="28.42578125" style="447" customWidth="1"/>
    <col min="8192" max="8192" width="28" style="447" customWidth="1"/>
    <col min="8193" max="8193" width="12" style="447" customWidth="1"/>
    <col min="8194" max="8195" width="12.28515625" style="447" customWidth="1"/>
    <col min="8196" max="8196" width="7.42578125" style="447" customWidth="1"/>
    <col min="8197" max="8197" width="5.7109375" style="447" customWidth="1"/>
    <col min="8198" max="8198" width="6.140625" style="447" customWidth="1"/>
    <col min="8199" max="8199" width="16" style="447" customWidth="1"/>
    <col min="8200" max="8200" width="6" style="447" customWidth="1"/>
    <col min="8201" max="8201" width="7" style="447" customWidth="1"/>
    <col min="8202" max="8202" width="16.28515625" style="447" customWidth="1"/>
    <col min="8203" max="8203" width="9.7109375" style="447" customWidth="1"/>
    <col min="8204" max="8204" width="7.140625" style="447" customWidth="1"/>
    <col min="8205" max="8205" width="19.140625" style="447" customWidth="1"/>
    <col min="8206" max="8206" width="17.42578125" style="447" customWidth="1"/>
    <col min="8207" max="8207" width="7.28515625" style="447" customWidth="1"/>
    <col min="8208" max="8208" width="13.28515625" style="447" customWidth="1"/>
    <col min="8209" max="8442" width="9.140625" style="447"/>
    <col min="8443" max="8443" width="4" style="447" customWidth="1"/>
    <col min="8444" max="8444" width="34.85546875" style="447" customWidth="1"/>
    <col min="8445" max="8445" width="50.5703125" style="447" customWidth="1"/>
    <col min="8446" max="8446" width="35.42578125" style="447" customWidth="1"/>
    <col min="8447" max="8447" width="28.42578125" style="447" customWidth="1"/>
    <col min="8448" max="8448" width="28" style="447" customWidth="1"/>
    <col min="8449" max="8449" width="12" style="447" customWidth="1"/>
    <col min="8450" max="8451" width="12.28515625" style="447" customWidth="1"/>
    <col min="8452" max="8452" width="7.42578125" style="447" customWidth="1"/>
    <col min="8453" max="8453" width="5.7109375" style="447" customWidth="1"/>
    <col min="8454" max="8454" width="6.140625" style="447" customWidth="1"/>
    <col min="8455" max="8455" width="16" style="447" customWidth="1"/>
    <col min="8456" max="8456" width="6" style="447" customWidth="1"/>
    <col min="8457" max="8457" width="7" style="447" customWidth="1"/>
    <col min="8458" max="8458" width="16.28515625" style="447" customWidth="1"/>
    <col min="8459" max="8459" width="9.7109375" style="447" customWidth="1"/>
    <col min="8460" max="8460" width="7.140625" style="447" customWidth="1"/>
    <col min="8461" max="8461" width="19.140625" style="447" customWidth="1"/>
    <col min="8462" max="8462" width="17.42578125" style="447" customWidth="1"/>
    <col min="8463" max="8463" width="7.28515625" style="447" customWidth="1"/>
    <col min="8464" max="8464" width="13.28515625" style="447" customWidth="1"/>
    <col min="8465" max="8698" width="9.140625" style="447"/>
    <col min="8699" max="8699" width="4" style="447" customWidth="1"/>
    <col min="8700" max="8700" width="34.85546875" style="447" customWidth="1"/>
    <col min="8701" max="8701" width="50.5703125" style="447" customWidth="1"/>
    <col min="8702" max="8702" width="35.42578125" style="447" customWidth="1"/>
    <col min="8703" max="8703" width="28.42578125" style="447" customWidth="1"/>
    <col min="8704" max="8704" width="28" style="447" customWidth="1"/>
    <col min="8705" max="8705" width="12" style="447" customWidth="1"/>
    <col min="8706" max="8707" width="12.28515625" style="447" customWidth="1"/>
    <col min="8708" max="8708" width="7.42578125" style="447" customWidth="1"/>
    <col min="8709" max="8709" width="5.7109375" style="447" customWidth="1"/>
    <col min="8710" max="8710" width="6.140625" style="447" customWidth="1"/>
    <col min="8711" max="8711" width="16" style="447" customWidth="1"/>
    <col min="8712" max="8712" width="6" style="447" customWidth="1"/>
    <col min="8713" max="8713" width="7" style="447" customWidth="1"/>
    <col min="8714" max="8714" width="16.28515625" style="447" customWidth="1"/>
    <col min="8715" max="8715" width="9.7109375" style="447" customWidth="1"/>
    <col min="8716" max="8716" width="7.140625" style="447" customWidth="1"/>
    <col min="8717" max="8717" width="19.140625" style="447" customWidth="1"/>
    <col min="8718" max="8718" width="17.42578125" style="447" customWidth="1"/>
    <col min="8719" max="8719" width="7.28515625" style="447" customWidth="1"/>
    <col min="8720" max="8720" width="13.28515625" style="447" customWidth="1"/>
    <col min="8721" max="8954" width="9.140625" style="447"/>
    <col min="8955" max="8955" width="4" style="447" customWidth="1"/>
    <col min="8956" max="8956" width="34.85546875" style="447" customWidth="1"/>
    <col min="8957" max="8957" width="50.5703125" style="447" customWidth="1"/>
    <col min="8958" max="8958" width="35.42578125" style="447" customWidth="1"/>
    <col min="8959" max="8959" width="28.42578125" style="447" customWidth="1"/>
    <col min="8960" max="8960" width="28" style="447" customWidth="1"/>
    <col min="8961" max="8961" width="12" style="447" customWidth="1"/>
    <col min="8962" max="8963" width="12.28515625" style="447" customWidth="1"/>
    <col min="8964" max="8964" width="7.42578125" style="447" customWidth="1"/>
    <col min="8965" max="8965" width="5.7109375" style="447" customWidth="1"/>
    <col min="8966" max="8966" width="6.140625" style="447" customWidth="1"/>
    <col min="8967" max="8967" width="16" style="447" customWidth="1"/>
    <col min="8968" max="8968" width="6" style="447" customWidth="1"/>
    <col min="8969" max="8969" width="7" style="447" customWidth="1"/>
    <col min="8970" max="8970" width="16.28515625" style="447" customWidth="1"/>
    <col min="8971" max="8971" width="9.7109375" style="447" customWidth="1"/>
    <col min="8972" max="8972" width="7.140625" style="447" customWidth="1"/>
    <col min="8973" max="8973" width="19.140625" style="447" customWidth="1"/>
    <col min="8974" max="8974" width="17.42578125" style="447" customWidth="1"/>
    <col min="8975" max="8975" width="7.28515625" style="447" customWidth="1"/>
    <col min="8976" max="8976" width="13.28515625" style="447" customWidth="1"/>
    <col min="8977" max="9210" width="9.140625" style="447"/>
    <col min="9211" max="9211" width="4" style="447" customWidth="1"/>
    <col min="9212" max="9212" width="34.85546875" style="447" customWidth="1"/>
    <col min="9213" max="9213" width="50.5703125" style="447" customWidth="1"/>
    <col min="9214" max="9214" width="35.42578125" style="447" customWidth="1"/>
    <col min="9215" max="9215" width="28.42578125" style="447" customWidth="1"/>
    <col min="9216" max="9216" width="28" style="447" customWidth="1"/>
    <col min="9217" max="9217" width="12" style="447" customWidth="1"/>
    <col min="9218" max="9219" width="12.28515625" style="447" customWidth="1"/>
    <col min="9220" max="9220" width="7.42578125" style="447" customWidth="1"/>
    <col min="9221" max="9221" width="5.7109375" style="447" customWidth="1"/>
    <col min="9222" max="9222" width="6.140625" style="447" customWidth="1"/>
    <col min="9223" max="9223" width="16" style="447" customWidth="1"/>
    <col min="9224" max="9224" width="6" style="447" customWidth="1"/>
    <col min="9225" max="9225" width="7" style="447" customWidth="1"/>
    <col min="9226" max="9226" width="16.28515625" style="447" customWidth="1"/>
    <col min="9227" max="9227" width="9.7109375" style="447" customWidth="1"/>
    <col min="9228" max="9228" width="7.140625" style="447" customWidth="1"/>
    <col min="9229" max="9229" width="19.140625" style="447" customWidth="1"/>
    <col min="9230" max="9230" width="17.42578125" style="447" customWidth="1"/>
    <col min="9231" max="9231" width="7.28515625" style="447" customWidth="1"/>
    <col min="9232" max="9232" width="13.28515625" style="447" customWidth="1"/>
    <col min="9233" max="9466" width="9.140625" style="447"/>
    <col min="9467" max="9467" width="4" style="447" customWidth="1"/>
    <col min="9468" max="9468" width="34.85546875" style="447" customWidth="1"/>
    <col min="9469" max="9469" width="50.5703125" style="447" customWidth="1"/>
    <col min="9470" max="9470" width="35.42578125" style="447" customWidth="1"/>
    <col min="9471" max="9471" width="28.42578125" style="447" customWidth="1"/>
    <col min="9472" max="9472" width="28" style="447" customWidth="1"/>
    <col min="9473" max="9473" width="12" style="447" customWidth="1"/>
    <col min="9474" max="9475" width="12.28515625" style="447" customWidth="1"/>
    <col min="9476" max="9476" width="7.42578125" style="447" customWidth="1"/>
    <col min="9477" max="9477" width="5.7109375" style="447" customWidth="1"/>
    <col min="9478" max="9478" width="6.140625" style="447" customWidth="1"/>
    <col min="9479" max="9479" width="16" style="447" customWidth="1"/>
    <col min="9480" max="9480" width="6" style="447" customWidth="1"/>
    <col min="9481" max="9481" width="7" style="447" customWidth="1"/>
    <col min="9482" max="9482" width="16.28515625" style="447" customWidth="1"/>
    <col min="9483" max="9483" width="9.7109375" style="447" customWidth="1"/>
    <col min="9484" max="9484" width="7.140625" style="447" customWidth="1"/>
    <col min="9485" max="9485" width="19.140625" style="447" customWidth="1"/>
    <col min="9486" max="9486" width="17.42578125" style="447" customWidth="1"/>
    <col min="9487" max="9487" width="7.28515625" style="447" customWidth="1"/>
    <col min="9488" max="9488" width="13.28515625" style="447" customWidth="1"/>
    <col min="9489" max="9722" width="9.140625" style="447"/>
    <col min="9723" max="9723" width="4" style="447" customWidth="1"/>
    <col min="9724" max="9724" width="34.85546875" style="447" customWidth="1"/>
    <col min="9725" max="9725" width="50.5703125" style="447" customWidth="1"/>
    <col min="9726" max="9726" width="35.42578125" style="447" customWidth="1"/>
    <col min="9727" max="9727" width="28.42578125" style="447" customWidth="1"/>
    <col min="9728" max="9728" width="28" style="447" customWidth="1"/>
    <col min="9729" max="9729" width="12" style="447" customWidth="1"/>
    <col min="9730" max="9731" width="12.28515625" style="447" customWidth="1"/>
    <col min="9732" max="9732" width="7.42578125" style="447" customWidth="1"/>
    <col min="9733" max="9733" width="5.7109375" style="447" customWidth="1"/>
    <col min="9734" max="9734" width="6.140625" style="447" customWidth="1"/>
    <col min="9735" max="9735" width="16" style="447" customWidth="1"/>
    <col min="9736" max="9736" width="6" style="447" customWidth="1"/>
    <col min="9737" max="9737" width="7" style="447" customWidth="1"/>
    <col min="9738" max="9738" width="16.28515625" style="447" customWidth="1"/>
    <col min="9739" max="9739" width="9.7109375" style="447" customWidth="1"/>
    <col min="9740" max="9740" width="7.140625" style="447" customWidth="1"/>
    <col min="9741" max="9741" width="19.140625" style="447" customWidth="1"/>
    <col min="9742" max="9742" width="17.42578125" style="447" customWidth="1"/>
    <col min="9743" max="9743" width="7.28515625" style="447" customWidth="1"/>
    <col min="9744" max="9744" width="13.28515625" style="447" customWidth="1"/>
    <col min="9745" max="9978" width="9.140625" style="447"/>
    <col min="9979" max="9979" width="4" style="447" customWidth="1"/>
    <col min="9980" max="9980" width="34.85546875" style="447" customWidth="1"/>
    <col min="9981" max="9981" width="50.5703125" style="447" customWidth="1"/>
    <col min="9982" max="9982" width="35.42578125" style="447" customWidth="1"/>
    <col min="9983" max="9983" width="28.42578125" style="447" customWidth="1"/>
    <col min="9984" max="9984" width="28" style="447" customWidth="1"/>
    <col min="9985" max="9985" width="12" style="447" customWidth="1"/>
    <col min="9986" max="9987" width="12.28515625" style="447" customWidth="1"/>
    <col min="9988" max="9988" width="7.42578125" style="447" customWidth="1"/>
    <col min="9989" max="9989" width="5.7109375" style="447" customWidth="1"/>
    <col min="9990" max="9990" width="6.140625" style="447" customWidth="1"/>
    <col min="9991" max="9991" width="16" style="447" customWidth="1"/>
    <col min="9992" max="9992" width="6" style="447" customWidth="1"/>
    <col min="9993" max="9993" width="7" style="447" customWidth="1"/>
    <col min="9994" max="9994" width="16.28515625" style="447" customWidth="1"/>
    <col min="9995" max="9995" width="9.7109375" style="447" customWidth="1"/>
    <col min="9996" max="9996" width="7.140625" style="447" customWidth="1"/>
    <col min="9997" max="9997" width="19.140625" style="447" customWidth="1"/>
    <col min="9998" max="9998" width="17.42578125" style="447" customWidth="1"/>
    <col min="9999" max="9999" width="7.28515625" style="447" customWidth="1"/>
    <col min="10000" max="10000" width="13.28515625" style="447" customWidth="1"/>
    <col min="10001" max="10234" width="9.140625" style="447"/>
    <col min="10235" max="10235" width="4" style="447" customWidth="1"/>
    <col min="10236" max="10236" width="34.85546875" style="447" customWidth="1"/>
    <col min="10237" max="10237" width="50.5703125" style="447" customWidth="1"/>
    <col min="10238" max="10238" width="35.42578125" style="447" customWidth="1"/>
    <col min="10239" max="10239" width="28.42578125" style="447" customWidth="1"/>
    <col min="10240" max="10240" width="28" style="447" customWidth="1"/>
    <col min="10241" max="10241" width="12" style="447" customWidth="1"/>
    <col min="10242" max="10243" width="12.28515625" style="447" customWidth="1"/>
    <col min="10244" max="10244" width="7.42578125" style="447" customWidth="1"/>
    <col min="10245" max="10245" width="5.7109375" style="447" customWidth="1"/>
    <col min="10246" max="10246" width="6.140625" style="447" customWidth="1"/>
    <col min="10247" max="10247" width="16" style="447" customWidth="1"/>
    <col min="10248" max="10248" width="6" style="447" customWidth="1"/>
    <col min="10249" max="10249" width="7" style="447" customWidth="1"/>
    <col min="10250" max="10250" width="16.28515625" style="447" customWidth="1"/>
    <col min="10251" max="10251" width="9.7109375" style="447" customWidth="1"/>
    <col min="10252" max="10252" width="7.140625" style="447" customWidth="1"/>
    <col min="10253" max="10253" width="19.140625" style="447" customWidth="1"/>
    <col min="10254" max="10254" width="17.42578125" style="447" customWidth="1"/>
    <col min="10255" max="10255" width="7.28515625" style="447" customWidth="1"/>
    <col min="10256" max="10256" width="13.28515625" style="447" customWidth="1"/>
    <col min="10257" max="10490" width="9.140625" style="447"/>
    <col min="10491" max="10491" width="4" style="447" customWidth="1"/>
    <col min="10492" max="10492" width="34.85546875" style="447" customWidth="1"/>
    <col min="10493" max="10493" width="50.5703125" style="447" customWidth="1"/>
    <col min="10494" max="10494" width="35.42578125" style="447" customWidth="1"/>
    <col min="10495" max="10495" width="28.42578125" style="447" customWidth="1"/>
    <col min="10496" max="10496" width="28" style="447" customWidth="1"/>
    <col min="10497" max="10497" width="12" style="447" customWidth="1"/>
    <col min="10498" max="10499" width="12.28515625" style="447" customWidth="1"/>
    <col min="10500" max="10500" width="7.42578125" style="447" customWidth="1"/>
    <col min="10501" max="10501" width="5.7109375" style="447" customWidth="1"/>
    <col min="10502" max="10502" width="6.140625" style="447" customWidth="1"/>
    <col min="10503" max="10503" width="16" style="447" customWidth="1"/>
    <col min="10504" max="10504" width="6" style="447" customWidth="1"/>
    <col min="10505" max="10505" width="7" style="447" customWidth="1"/>
    <col min="10506" max="10506" width="16.28515625" style="447" customWidth="1"/>
    <col min="10507" max="10507" width="9.7109375" style="447" customWidth="1"/>
    <col min="10508" max="10508" width="7.140625" style="447" customWidth="1"/>
    <col min="10509" max="10509" width="19.140625" style="447" customWidth="1"/>
    <col min="10510" max="10510" width="17.42578125" style="447" customWidth="1"/>
    <col min="10511" max="10511" width="7.28515625" style="447" customWidth="1"/>
    <col min="10512" max="10512" width="13.28515625" style="447" customWidth="1"/>
    <col min="10513" max="10746" width="9.140625" style="447"/>
    <col min="10747" max="10747" width="4" style="447" customWidth="1"/>
    <col min="10748" max="10748" width="34.85546875" style="447" customWidth="1"/>
    <col min="10749" max="10749" width="50.5703125" style="447" customWidth="1"/>
    <col min="10750" max="10750" width="35.42578125" style="447" customWidth="1"/>
    <col min="10751" max="10751" width="28.42578125" style="447" customWidth="1"/>
    <col min="10752" max="10752" width="28" style="447" customWidth="1"/>
    <col min="10753" max="10753" width="12" style="447" customWidth="1"/>
    <col min="10754" max="10755" width="12.28515625" style="447" customWidth="1"/>
    <col min="10756" max="10756" width="7.42578125" style="447" customWidth="1"/>
    <col min="10757" max="10757" width="5.7109375" style="447" customWidth="1"/>
    <col min="10758" max="10758" width="6.140625" style="447" customWidth="1"/>
    <col min="10759" max="10759" width="16" style="447" customWidth="1"/>
    <col min="10760" max="10760" width="6" style="447" customWidth="1"/>
    <col min="10761" max="10761" width="7" style="447" customWidth="1"/>
    <col min="10762" max="10762" width="16.28515625" style="447" customWidth="1"/>
    <col min="10763" max="10763" width="9.7109375" style="447" customWidth="1"/>
    <col min="10764" max="10764" width="7.140625" style="447" customWidth="1"/>
    <col min="10765" max="10765" width="19.140625" style="447" customWidth="1"/>
    <col min="10766" max="10766" width="17.42578125" style="447" customWidth="1"/>
    <col min="10767" max="10767" width="7.28515625" style="447" customWidth="1"/>
    <col min="10768" max="10768" width="13.28515625" style="447" customWidth="1"/>
    <col min="10769" max="11002" width="9.140625" style="447"/>
    <col min="11003" max="11003" width="4" style="447" customWidth="1"/>
    <col min="11004" max="11004" width="34.85546875" style="447" customWidth="1"/>
    <col min="11005" max="11005" width="50.5703125" style="447" customWidth="1"/>
    <col min="11006" max="11006" width="35.42578125" style="447" customWidth="1"/>
    <col min="11007" max="11007" width="28.42578125" style="447" customWidth="1"/>
    <col min="11008" max="11008" width="28" style="447" customWidth="1"/>
    <col min="11009" max="11009" width="12" style="447" customWidth="1"/>
    <col min="11010" max="11011" width="12.28515625" style="447" customWidth="1"/>
    <col min="11012" max="11012" width="7.42578125" style="447" customWidth="1"/>
    <col min="11013" max="11013" width="5.7109375" style="447" customWidth="1"/>
    <col min="11014" max="11014" width="6.140625" style="447" customWidth="1"/>
    <col min="11015" max="11015" width="16" style="447" customWidth="1"/>
    <col min="11016" max="11016" width="6" style="447" customWidth="1"/>
    <col min="11017" max="11017" width="7" style="447" customWidth="1"/>
    <col min="11018" max="11018" width="16.28515625" style="447" customWidth="1"/>
    <col min="11019" max="11019" width="9.7109375" style="447" customWidth="1"/>
    <col min="11020" max="11020" width="7.140625" style="447" customWidth="1"/>
    <col min="11021" max="11021" width="19.140625" style="447" customWidth="1"/>
    <col min="11022" max="11022" width="17.42578125" style="447" customWidth="1"/>
    <col min="11023" max="11023" width="7.28515625" style="447" customWidth="1"/>
    <col min="11024" max="11024" width="13.28515625" style="447" customWidth="1"/>
    <col min="11025" max="11258" width="9.140625" style="447"/>
    <col min="11259" max="11259" width="4" style="447" customWidth="1"/>
    <col min="11260" max="11260" width="34.85546875" style="447" customWidth="1"/>
    <col min="11261" max="11261" width="50.5703125" style="447" customWidth="1"/>
    <col min="11262" max="11262" width="35.42578125" style="447" customWidth="1"/>
    <col min="11263" max="11263" width="28.42578125" style="447" customWidth="1"/>
    <col min="11264" max="11264" width="28" style="447" customWidth="1"/>
    <col min="11265" max="11265" width="12" style="447" customWidth="1"/>
    <col min="11266" max="11267" width="12.28515625" style="447" customWidth="1"/>
    <col min="11268" max="11268" width="7.42578125" style="447" customWidth="1"/>
    <col min="11269" max="11269" width="5.7109375" style="447" customWidth="1"/>
    <col min="11270" max="11270" width="6.140625" style="447" customWidth="1"/>
    <col min="11271" max="11271" width="16" style="447" customWidth="1"/>
    <col min="11272" max="11272" width="6" style="447" customWidth="1"/>
    <col min="11273" max="11273" width="7" style="447" customWidth="1"/>
    <col min="11274" max="11274" width="16.28515625" style="447" customWidth="1"/>
    <col min="11275" max="11275" width="9.7109375" style="447" customWidth="1"/>
    <col min="11276" max="11276" width="7.140625" style="447" customWidth="1"/>
    <col min="11277" max="11277" width="19.140625" style="447" customWidth="1"/>
    <col min="11278" max="11278" width="17.42578125" style="447" customWidth="1"/>
    <col min="11279" max="11279" width="7.28515625" style="447" customWidth="1"/>
    <col min="11280" max="11280" width="13.28515625" style="447" customWidth="1"/>
    <col min="11281" max="11514" width="9.140625" style="447"/>
    <col min="11515" max="11515" width="4" style="447" customWidth="1"/>
    <col min="11516" max="11516" width="34.85546875" style="447" customWidth="1"/>
    <col min="11517" max="11517" width="50.5703125" style="447" customWidth="1"/>
    <col min="11518" max="11518" width="35.42578125" style="447" customWidth="1"/>
    <col min="11519" max="11519" width="28.42578125" style="447" customWidth="1"/>
    <col min="11520" max="11520" width="28" style="447" customWidth="1"/>
    <col min="11521" max="11521" width="12" style="447" customWidth="1"/>
    <col min="11522" max="11523" width="12.28515625" style="447" customWidth="1"/>
    <col min="11524" max="11524" width="7.42578125" style="447" customWidth="1"/>
    <col min="11525" max="11525" width="5.7109375" style="447" customWidth="1"/>
    <col min="11526" max="11526" width="6.140625" style="447" customWidth="1"/>
    <col min="11527" max="11527" width="16" style="447" customWidth="1"/>
    <col min="11528" max="11528" width="6" style="447" customWidth="1"/>
    <col min="11529" max="11529" width="7" style="447" customWidth="1"/>
    <col min="11530" max="11530" width="16.28515625" style="447" customWidth="1"/>
    <col min="11531" max="11531" width="9.7109375" style="447" customWidth="1"/>
    <col min="11532" max="11532" width="7.140625" style="447" customWidth="1"/>
    <col min="11533" max="11533" width="19.140625" style="447" customWidth="1"/>
    <col min="11534" max="11534" width="17.42578125" style="447" customWidth="1"/>
    <col min="11535" max="11535" width="7.28515625" style="447" customWidth="1"/>
    <col min="11536" max="11536" width="13.28515625" style="447" customWidth="1"/>
    <col min="11537" max="11770" width="9.140625" style="447"/>
    <col min="11771" max="11771" width="4" style="447" customWidth="1"/>
    <col min="11772" max="11772" width="34.85546875" style="447" customWidth="1"/>
    <col min="11773" max="11773" width="50.5703125" style="447" customWidth="1"/>
    <col min="11774" max="11774" width="35.42578125" style="447" customWidth="1"/>
    <col min="11775" max="11775" width="28.42578125" style="447" customWidth="1"/>
    <col min="11776" max="11776" width="28" style="447" customWidth="1"/>
    <col min="11777" max="11777" width="12" style="447" customWidth="1"/>
    <col min="11778" max="11779" width="12.28515625" style="447" customWidth="1"/>
    <col min="11780" max="11780" width="7.42578125" style="447" customWidth="1"/>
    <col min="11781" max="11781" width="5.7109375" style="447" customWidth="1"/>
    <col min="11782" max="11782" width="6.140625" style="447" customWidth="1"/>
    <col min="11783" max="11783" width="16" style="447" customWidth="1"/>
    <col min="11784" max="11784" width="6" style="447" customWidth="1"/>
    <col min="11785" max="11785" width="7" style="447" customWidth="1"/>
    <col min="11786" max="11786" width="16.28515625" style="447" customWidth="1"/>
    <col min="11787" max="11787" width="9.7109375" style="447" customWidth="1"/>
    <col min="11788" max="11788" width="7.140625" style="447" customWidth="1"/>
    <col min="11789" max="11789" width="19.140625" style="447" customWidth="1"/>
    <col min="11790" max="11790" width="17.42578125" style="447" customWidth="1"/>
    <col min="11791" max="11791" width="7.28515625" style="447" customWidth="1"/>
    <col min="11792" max="11792" width="13.28515625" style="447" customWidth="1"/>
    <col min="11793" max="12026" width="9.140625" style="447"/>
    <col min="12027" max="12027" width="4" style="447" customWidth="1"/>
    <col min="12028" max="12028" width="34.85546875" style="447" customWidth="1"/>
    <col min="12029" max="12029" width="50.5703125" style="447" customWidth="1"/>
    <col min="12030" max="12030" width="35.42578125" style="447" customWidth="1"/>
    <col min="12031" max="12031" width="28.42578125" style="447" customWidth="1"/>
    <col min="12032" max="12032" width="28" style="447" customWidth="1"/>
    <col min="12033" max="12033" width="12" style="447" customWidth="1"/>
    <col min="12034" max="12035" width="12.28515625" style="447" customWidth="1"/>
    <col min="12036" max="12036" width="7.42578125" style="447" customWidth="1"/>
    <col min="12037" max="12037" width="5.7109375" style="447" customWidth="1"/>
    <col min="12038" max="12038" width="6.140625" style="447" customWidth="1"/>
    <col min="12039" max="12039" width="16" style="447" customWidth="1"/>
    <col min="12040" max="12040" width="6" style="447" customWidth="1"/>
    <col min="12041" max="12041" width="7" style="447" customWidth="1"/>
    <col min="12042" max="12042" width="16.28515625" style="447" customWidth="1"/>
    <col min="12043" max="12043" width="9.7109375" style="447" customWidth="1"/>
    <col min="12044" max="12044" width="7.140625" style="447" customWidth="1"/>
    <col min="12045" max="12045" width="19.140625" style="447" customWidth="1"/>
    <col min="12046" max="12046" width="17.42578125" style="447" customWidth="1"/>
    <col min="12047" max="12047" width="7.28515625" style="447" customWidth="1"/>
    <col min="12048" max="12048" width="13.28515625" style="447" customWidth="1"/>
    <col min="12049" max="12282" width="9.140625" style="447"/>
    <col min="12283" max="12283" width="4" style="447" customWidth="1"/>
    <col min="12284" max="12284" width="34.85546875" style="447" customWidth="1"/>
    <col min="12285" max="12285" width="50.5703125" style="447" customWidth="1"/>
    <col min="12286" max="12286" width="35.42578125" style="447" customWidth="1"/>
    <col min="12287" max="12287" width="28.42578125" style="447" customWidth="1"/>
    <col min="12288" max="12288" width="28" style="447" customWidth="1"/>
    <col min="12289" max="12289" width="12" style="447" customWidth="1"/>
    <col min="12290" max="12291" width="12.28515625" style="447" customWidth="1"/>
    <col min="12292" max="12292" width="7.42578125" style="447" customWidth="1"/>
    <col min="12293" max="12293" width="5.7109375" style="447" customWidth="1"/>
    <col min="12294" max="12294" width="6.140625" style="447" customWidth="1"/>
    <col min="12295" max="12295" width="16" style="447" customWidth="1"/>
    <col min="12296" max="12296" width="6" style="447" customWidth="1"/>
    <col min="12297" max="12297" width="7" style="447" customWidth="1"/>
    <col min="12298" max="12298" width="16.28515625" style="447" customWidth="1"/>
    <col min="12299" max="12299" width="9.7109375" style="447" customWidth="1"/>
    <col min="12300" max="12300" width="7.140625" style="447" customWidth="1"/>
    <col min="12301" max="12301" width="19.140625" style="447" customWidth="1"/>
    <col min="12302" max="12302" width="17.42578125" style="447" customWidth="1"/>
    <col min="12303" max="12303" width="7.28515625" style="447" customWidth="1"/>
    <col min="12304" max="12304" width="13.28515625" style="447" customWidth="1"/>
    <col min="12305" max="12538" width="9.140625" style="447"/>
    <col min="12539" max="12539" width="4" style="447" customWidth="1"/>
    <col min="12540" max="12540" width="34.85546875" style="447" customWidth="1"/>
    <col min="12541" max="12541" width="50.5703125" style="447" customWidth="1"/>
    <col min="12542" max="12542" width="35.42578125" style="447" customWidth="1"/>
    <col min="12543" max="12543" width="28.42578125" style="447" customWidth="1"/>
    <col min="12544" max="12544" width="28" style="447" customWidth="1"/>
    <col min="12545" max="12545" width="12" style="447" customWidth="1"/>
    <col min="12546" max="12547" width="12.28515625" style="447" customWidth="1"/>
    <col min="12548" max="12548" width="7.42578125" style="447" customWidth="1"/>
    <col min="12549" max="12549" width="5.7109375" style="447" customWidth="1"/>
    <col min="12550" max="12550" width="6.140625" style="447" customWidth="1"/>
    <col min="12551" max="12551" width="16" style="447" customWidth="1"/>
    <col min="12552" max="12552" width="6" style="447" customWidth="1"/>
    <col min="12553" max="12553" width="7" style="447" customWidth="1"/>
    <col min="12554" max="12554" width="16.28515625" style="447" customWidth="1"/>
    <col min="12555" max="12555" width="9.7109375" style="447" customWidth="1"/>
    <col min="12556" max="12556" width="7.140625" style="447" customWidth="1"/>
    <col min="12557" max="12557" width="19.140625" style="447" customWidth="1"/>
    <col min="12558" max="12558" width="17.42578125" style="447" customWidth="1"/>
    <col min="12559" max="12559" width="7.28515625" style="447" customWidth="1"/>
    <col min="12560" max="12560" width="13.28515625" style="447" customWidth="1"/>
    <col min="12561" max="12794" width="9.140625" style="447"/>
    <col min="12795" max="12795" width="4" style="447" customWidth="1"/>
    <col min="12796" max="12796" width="34.85546875" style="447" customWidth="1"/>
    <col min="12797" max="12797" width="50.5703125" style="447" customWidth="1"/>
    <col min="12798" max="12798" width="35.42578125" style="447" customWidth="1"/>
    <col min="12799" max="12799" width="28.42578125" style="447" customWidth="1"/>
    <col min="12800" max="12800" width="28" style="447" customWidth="1"/>
    <col min="12801" max="12801" width="12" style="447" customWidth="1"/>
    <col min="12802" max="12803" width="12.28515625" style="447" customWidth="1"/>
    <col min="12804" max="12804" width="7.42578125" style="447" customWidth="1"/>
    <col min="12805" max="12805" width="5.7109375" style="447" customWidth="1"/>
    <col min="12806" max="12806" width="6.140625" style="447" customWidth="1"/>
    <col min="12807" max="12807" width="16" style="447" customWidth="1"/>
    <col min="12808" max="12808" width="6" style="447" customWidth="1"/>
    <col min="12809" max="12809" width="7" style="447" customWidth="1"/>
    <col min="12810" max="12810" width="16.28515625" style="447" customWidth="1"/>
    <col min="12811" max="12811" width="9.7109375" style="447" customWidth="1"/>
    <col min="12812" max="12812" width="7.140625" style="447" customWidth="1"/>
    <col min="12813" max="12813" width="19.140625" style="447" customWidth="1"/>
    <col min="12814" max="12814" width="17.42578125" style="447" customWidth="1"/>
    <col min="12815" max="12815" width="7.28515625" style="447" customWidth="1"/>
    <col min="12816" max="12816" width="13.28515625" style="447" customWidth="1"/>
    <col min="12817" max="13050" width="9.140625" style="447"/>
    <col min="13051" max="13051" width="4" style="447" customWidth="1"/>
    <col min="13052" max="13052" width="34.85546875" style="447" customWidth="1"/>
    <col min="13053" max="13053" width="50.5703125" style="447" customWidth="1"/>
    <col min="13054" max="13054" width="35.42578125" style="447" customWidth="1"/>
    <col min="13055" max="13055" width="28.42578125" style="447" customWidth="1"/>
    <col min="13056" max="13056" width="28" style="447" customWidth="1"/>
    <col min="13057" max="13057" width="12" style="447" customWidth="1"/>
    <col min="13058" max="13059" width="12.28515625" style="447" customWidth="1"/>
    <col min="13060" max="13060" width="7.42578125" style="447" customWidth="1"/>
    <col min="13061" max="13061" width="5.7109375" style="447" customWidth="1"/>
    <col min="13062" max="13062" width="6.140625" style="447" customWidth="1"/>
    <col min="13063" max="13063" width="16" style="447" customWidth="1"/>
    <col min="13064" max="13064" width="6" style="447" customWidth="1"/>
    <col min="13065" max="13065" width="7" style="447" customWidth="1"/>
    <col min="13066" max="13066" width="16.28515625" style="447" customWidth="1"/>
    <col min="13067" max="13067" width="9.7109375" style="447" customWidth="1"/>
    <col min="13068" max="13068" width="7.140625" style="447" customWidth="1"/>
    <col min="13069" max="13069" width="19.140625" style="447" customWidth="1"/>
    <col min="13070" max="13070" width="17.42578125" style="447" customWidth="1"/>
    <col min="13071" max="13071" width="7.28515625" style="447" customWidth="1"/>
    <col min="13072" max="13072" width="13.28515625" style="447" customWidth="1"/>
    <col min="13073" max="13306" width="9.140625" style="447"/>
    <col min="13307" max="13307" width="4" style="447" customWidth="1"/>
    <col min="13308" max="13308" width="34.85546875" style="447" customWidth="1"/>
    <col min="13309" max="13309" width="50.5703125" style="447" customWidth="1"/>
    <col min="13310" max="13310" width="35.42578125" style="447" customWidth="1"/>
    <col min="13311" max="13311" width="28.42578125" style="447" customWidth="1"/>
    <col min="13312" max="13312" width="28" style="447" customWidth="1"/>
    <col min="13313" max="13313" width="12" style="447" customWidth="1"/>
    <col min="13314" max="13315" width="12.28515625" style="447" customWidth="1"/>
    <col min="13316" max="13316" width="7.42578125" style="447" customWidth="1"/>
    <col min="13317" max="13317" width="5.7109375" style="447" customWidth="1"/>
    <col min="13318" max="13318" width="6.140625" style="447" customWidth="1"/>
    <col min="13319" max="13319" width="16" style="447" customWidth="1"/>
    <col min="13320" max="13320" width="6" style="447" customWidth="1"/>
    <col min="13321" max="13321" width="7" style="447" customWidth="1"/>
    <col min="13322" max="13322" width="16.28515625" style="447" customWidth="1"/>
    <col min="13323" max="13323" width="9.7109375" style="447" customWidth="1"/>
    <col min="13324" max="13324" width="7.140625" style="447" customWidth="1"/>
    <col min="13325" max="13325" width="19.140625" style="447" customWidth="1"/>
    <col min="13326" max="13326" width="17.42578125" style="447" customWidth="1"/>
    <col min="13327" max="13327" width="7.28515625" style="447" customWidth="1"/>
    <col min="13328" max="13328" width="13.28515625" style="447" customWidth="1"/>
    <col min="13329" max="13562" width="9.140625" style="447"/>
    <col min="13563" max="13563" width="4" style="447" customWidth="1"/>
    <col min="13564" max="13564" width="34.85546875" style="447" customWidth="1"/>
    <col min="13565" max="13565" width="50.5703125" style="447" customWidth="1"/>
    <col min="13566" max="13566" width="35.42578125" style="447" customWidth="1"/>
    <col min="13567" max="13567" width="28.42578125" style="447" customWidth="1"/>
    <col min="13568" max="13568" width="28" style="447" customWidth="1"/>
    <col min="13569" max="13569" width="12" style="447" customWidth="1"/>
    <col min="13570" max="13571" width="12.28515625" style="447" customWidth="1"/>
    <col min="13572" max="13572" width="7.42578125" style="447" customWidth="1"/>
    <col min="13573" max="13573" width="5.7109375" style="447" customWidth="1"/>
    <col min="13574" max="13574" width="6.140625" style="447" customWidth="1"/>
    <col min="13575" max="13575" width="16" style="447" customWidth="1"/>
    <col min="13576" max="13576" width="6" style="447" customWidth="1"/>
    <col min="13577" max="13577" width="7" style="447" customWidth="1"/>
    <col min="13578" max="13578" width="16.28515625" style="447" customWidth="1"/>
    <col min="13579" max="13579" width="9.7109375" style="447" customWidth="1"/>
    <col min="13580" max="13580" width="7.140625" style="447" customWidth="1"/>
    <col min="13581" max="13581" width="19.140625" style="447" customWidth="1"/>
    <col min="13582" max="13582" width="17.42578125" style="447" customWidth="1"/>
    <col min="13583" max="13583" width="7.28515625" style="447" customWidth="1"/>
    <col min="13584" max="13584" width="13.28515625" style="447" customWidth="1"/>
    <col min="13585" max="13818" width="9.140625" style="447"/>
    <col min="13819" max="13819" width="4" style="447" customWidth="1"/>
    <col min="13820" max="13820" width="34.85546875" style="447" customWidth="1"/>
    <col min="13821" max="13821" width="50.5703125" style="447" customWidth="1"/>
    <col min="13822" max="13822" width="35.42578125" style="447" customWidth="1"/>
    <col min="13823" max="13823" width="28.42578125" style="447" customWidth="1"/>
    <col min="13824" max="13824" width="28" style="447" customWidth="1"/>
    <col min="13825" max="13825" width="12" style="447" customWidth="1"/>
    <col min="13826" max="13827" width="12.28515625" style="447" customWidth="1"/>
    <col min="13828" max="13828" width="7.42578125" style="447" customWidth="1"/>
    <col min="13829" max="13829" width="5.7109375" style="447" customWidth="1"/>
    <col min="13830" max="13830" width="6.140625" style="447" customWidth="1"/>
    <col min="13831" max="13831" width="16" style="447" customWidth="1"/>
    <col min="13832" max="13832" width="6" style="447" customWidth="1"/>
    <col min="13833" max="13833" width="7" style="447" customWidth="1"/>
    <col min="13834" max="13834" width="16.28515625" style="447" customWidth="1"/>
    <col min="13835" max="13835" width="9.7109375" style="447" customWidth="1"/>
    <col min="13836" max="13836" width="7.140625" style="447" customWidth="1"/>
    <col min="13837" max="13837" width="19.140625" style="447" customWidth="1"/>
    <col min="13838" max="13838" width="17.42578125" style="447" customWidth="1"/>
    <col min="13839" max="13839" width="7.28515625" style="447" customWidth="1"/>
    <col min="13840" max="13840" width="13.28515625" style="447" customWidth="1"/>
    <col min="13841" max="14074" width="9.140625" style="447"/>
    <col min="14075" max="14075" width="4" style="447" customWidth="1"/>
    <col min="14076" max="14076" width="34.85546875" style="447" customWidth="1"/>
    <col min="14077" max="14077" width="50.5703125" style="447" customWidth="1"/>
    <col min="14078" max="14078" width="35.42578125" style="447" customWidth="1"/>
    <col min="14079" max="14079" width="28.42578125" style="447" customWidth="1"/>
    <col min="14080" max="14080" width="28" style="447" customWidth="1"/>
    <col min="14081" max="14081" width="12" style="447" customWidth="1"/>
    <col min="14082" max="14083" width="12.28515625" style="447" customWidth="1"/>
    <col min="14084" max="14084" width="7.42578125" style="447" customWidth="1"/>
    <col min="14085" max="14085" width="5.7109375" style="447" customWidth="1"/>
    <col min="14086" max="14086" width="6.140625" style="447" customWidth="1"/>
    <col min="14087" max="14087" width="16" style="447" customWidth="1"/>
    <col min="14088" max="14088" width="6" style="447" customWidth="1"/>
    <col min="14089" max="14089" width="7" style="447" customWidth="1"/>
    <col min="14090" max="14090" width="16.28515625" style="447" customWidth="1"/>
    <col min="14091" max="14091" width="9.7109375" style="447" customWidth="1"/>
    <col min="14092" max="14092" width="7.140625" style="447" customWidth="1"/>
    <col min="14093" max="14093" width="19.140625" style="447" customWidth="1"/>
    <col min="14094" max="14094" width="17.42578125" style="447" customWidth="1"/>
    <col min="14095" max="14095" width="7.28515625" style="447" customWidth="1"/>
    <col min="14096" max="14096" width="13.28515625" style="447" customWidth="1"/>
    <col min="14097" max="14330" width="9.140625" style="447"/>
    <col min="14331" max="14331" width="4" style="447" customWidth="1"/>
    <col min="14332" max="14332" width="34.85546875" style="447" customWidth="1"/>
    <col min="14333" max="14333" width="50.5703125" style="447" customWidth="1"/>
    <col min="14334" max="14334" width="35.42578125" style="447" customWidth="1"/>
    <col min="14335" max="14335" width="28.42578125" style="447" customWidth="1"/>
    <col min="14336" max="14336" width="28" style="447" customWidth="1"/>
    <col min="14337" max="14337" width="12" style="447" customWidth="1"/>
    <col min="14338" max="14339" width="12.28515625" style="447" customWidth="1"/>
    <col min="14340" max="14340" width="7.42578125" style="447" customWidth="1"/>
    <col min="14341" max="14341" width="5.7109375" style="447" customWidth="1"/>
    <col min="14342" max="14342" width="6.140625" style="447" customWidth="1"/>
    <col min="14343" max="14343" width="16" style="447" customWidth="1"/>
    <col min="14344" max="14344" width="6" style="447" customWidth="1"/>
    <col min="14345" max="14345" width="7" style="447" customWidth="1"/>
    <col min="14346" max="14346" width="16.28515625" style="447" customWidth="1"/>
    <col min="14347" max="14347" width="9.7109375" style="447" customWidth="1"/>
    <col min="14348" max="14348" width="7.140625" style="447" customWidth="1"/>
    <col min="14349" max="14349" width="19.140625" style="447" customWidth="1"/>
    <col min="14350" max="14350" width="17.42578125" style="447" customWidth="1"/>
    <col min="14351" max="14351" width="7.28515625" style="447" customWidth="1"/>
    <col min="14352" max="14352" width="13.28515625" style="447" customWidth="1"/>
    <col min="14353" max="14586" width="9.140625" style="447"/>
    <col min="14587" max="14587" width="4" style="447" customWidth="1"/>
    <col min="14588" max="14588" width="34.85546875" style="447" customWidth="1"/>
    <col min="14589" max="14589" width="50.5703125" style="447" customWidth="1"/>
    <col min="14590" max="14590" width="35.42578125" style="447" customWidth="1"/>
    <col min="14591" max="14591" width="28.42578125" style="447" customWidth="1"/>
    <col min="14592" max="14592" width="28" style="447" customWidth="1"/>
    <col min="14593" max="14593" width="12" style="447" customWidth="1"/>
    <col min="14594" max="14595" width="12.28515625" style="447" customWidth="1"/>
    <col min="14596" max="14596" width="7.42578125" style="447" customWidth="1"/>
    <col min="14597" max="14597" width="5.7109375" style="447" customWidth="1"/>
    <col min="14598" max="14598" width="6.140625" style="447" customWidth="1"/>
    <col min="14599" max="14599" width="16" style="447" customWidth="1"/>
    <col min="14600" max="14600" width="6" style="447" customWidth="1"/>
    <col min="14601" max="14601" width="7" style="447" customWidth="1"/>
    <col min="14602" max="14602" width="16.28515625" style="447" customWidth="1"/>
    <col min="14603" max="14603" width="9.7109375" style="447" customWidth="1"/>
    <col min="14604" max="14604" width="7.140625" style="447" customWidth="1"/>
    <col min="14605" max="14605" width="19.140625" style="447" customWidth="1"/>
    <col min="14606" max="14606" width="17.42578125" style="447" customWidth="1"/>
    <col min="14607" max="14607" width="7.28515625" style="447" customWidth="1"/>
    <col min="14608" max="14608" width="13.28515625" style="447" customWidth="1"/>
    <col min="14609" max="14842" width="9.140625" style="447"/>
    <col min="14843" max="14843" width="4" style="447" customWidth="1"/>
    <col min="14844" max="14844" width="34.85546875" style="447" customWidth="1"/>
    <col min="14845" max="14845" width="50.5703125" style="447" customWidth="1"/>
    <col min="14846" max="14846" width="35.42578125" style="447" customWidth="1"/>
    <col min="14847" max="14847" width="28.42578125" style="447" customWidth="1"/>
    <col min="14848" max="14848" width="28" style="447" customWidth="1"/>
    <col min="14849" max="14849" width="12" style="447" customWidth="1"/>
    <col min="14850" max="14851" width="12.28515625" style="447" customWidth="1"/>
    <col min="14852" max="14852" width="7.42578125" style="447" customWidth="1"/>
    <col min="14853" max="14853" width="5.7109375" style="447" customWidth="1"/>
    <col min="14854" max="14854" width="6.140625" style="447" customWidth="1"/>
    <col min="14855" max="14855" width="16" style="447" customWidth="1"/>
    <col min="14856" max="14856" width="6" style="447" customWidth="1"/>
    <col min="14857" max="14857" width="7" style="447" customWidth="1"/>
    <col min="14858" max="14858" width="16.28515625" style="447" customWidth="1"/>
    <col min="14859" max="14859" width="9.7109375" style="447" customWidth="1"/>
    <col min="14860" max="14860" width="7.140625" style="447" customWidth="1"/>
    <col min="14861" max="14861" width="19.140625" style="447" customWidth="1"/>
    <col min="14862" max="14862" width="17.42578125" style="447" customWidth="1"/>
    <col min="14863" max="14863" width="7.28515625" style="447" customWidth="1"/>
    <col min="14864" max="14864" width="13.28515625" style="447" customWidth="1"/>
    <col min="14865" max="15098" width="9.140625" style="447"/>
    <col min="15099" max="15099" width="4" style="447" customWidth="1"/>
    <col min="15100" max="15100" width="34.85546875" style="447" customWidth="1"/>
    <col min="15101" max="15101" width="50.5703125" style="447" customWidth="1"/>
    <col min="15102" max="15102" width="35.42578125" style="447" customWidth="1"/>
    <col min="15103" max="15103" width="28.42578125" style="447" customWidth="1"/>
    <col min="15104" max="15104" width="28" style="447" customWidth="1"/>
    <col min="15105" max="15105" width="12" style="447" customWidth="1"/>
    <col min="15106" max="15107" width="12.28515625" style="447" customWidth="1"/>
    <col min="15108" max="15108" width="7.42578125" style="447" customWidth="1"/>
    <col min="15109" max="15109" width="5.7109375" style="447" customWidth="1"/>
    <col min="15110" max="15110" width="6.140625" style="447" customWidth="1"/>
    <col min="15111" max="15111" width="16" style="447" customWidth="1"/>
    <col min="15112" max="15112" width="6" style="447" customWidth="1"/>
    <col min="15113" max="15113" width="7" style="447" customWidth="1"/>
    <col min="15114" max="15114" width="16.28515625" style="447" customWidth="1"/>
    <col min="15115" max="15115" width="9.7109375" style="447" customWidth="1"/>
    <col min="15116" max="15116" width="7.140625" style="447" customWidth="1"/>
    <col min="15117" max="15117" width="19.140625" style="447" customWidth="1"/>
    <col min="15118" max="15118" width="17.42578125" style="447" customWidth="1"/>
    <col min="15119" max="15119" width="7.28515625" style="447" customWidth="1"/>
    <col min="15120" max="15120" width="13.28515625" style="447" customWidth="1"/>
    <col min="15121" max="15354" width="9.140625" style="447"/>
    <col min="15355" max="15355" width="4" style="447" customWidth="1"/>
    <col min="15356" max="15356" width="34.85546875" style="447" customWidth="1"/>
    <col min="15357" max="15357" width="50.5703125" style="447" customWidth="1"/>
    <col min="15358" max="15358" width="35.42578125" style="447" customWidth="1"/>
    <col min="15359" max="15359" width="28.42578125" style="447" customWidth="1"/>
    <col min="15360" max="15360" width="28" style="447" customWidth="1"/>
    <col min="15361" max="15361" width="12" style="447" customWidth="1"/>
    <col min="15362" max="15363" width="12.28515625" style="447" customWidth="1"/>
    <col min="15364" max="15364" width="7.42578125" style="447" customWidth="1"/>
    <col min="15365" max="15365" width="5.7109375" style="447" customWidth="1"/>
    <col min="15366" max="15366" width="6.140625" style="447" customWidth="1"/>
    <col min="15367" max="15367" width="16" style="447" customWidth="1"/>
    <col min="15368" max="15368" width="6" style="447" customWidth="1"/>
    <col min="15369" max="15369" width="7" style="447" customWidth="1"/>
    <col min="15370" max="15370" width="16.28515625" style="447" customWidth="1"/>
    <col min="15371" max="15371" width="9.7109375" style="447" customWidth="1"/>
    <col min="15372" max="15372" width="7.140625" style="447" customWidth="1"/>
    <col min="15373" max="15373" width="19.140625" style="447" customWidth="1"/>
    <col min="15374" max="15374" width="17.42578125" style="447" customWidth="1"/>
    <col min="15375" max="15375" width="7.28515625" style="447" customWidth="1"/>
    <col min="15376" max="15376" width="13.28515625" style="447" customWidth="1"/>
    <col min="15377" max="15610" width="9.140625" style="447"/>
    <col min="15611" max="15611" width="4" style="447" customWidth="1"/>
    <col min="15612" max="15612" width="34.85546875" style="447" customWidth="1"/>
    <col min="15613" max="15613" width="50.5703125" style="447" customWidth="1"/>
    <col min="15614" max="15614" width="35.42578125" style="447" customWidth="1"/>
    <col min="15615" max="15615" width="28.42578125" style="447" customWidth="1"/>
    <col min="15616" max="15616" width="28" style="447" customWidth="1"/>
    <col min="15617" max="15617" width="12" style="447" customWidth="1"/>
    <col min="15618" max="15619" width="12.28515625" style="447" customWidth="1"/>
    <col min="15620" max="15620" width="7.42578125" style="447" customWidth="1"/>
    <col min="15621" max="15621" width="5.7109375" style="447" customWidth="1"/>
    <col min="15622" max="15622" width="6.140625" style="447" customWidth="1"/>
    <col min="15623" max="15623" width="16" style="447" customWidth="1"/>
    <col min="15624" max="15624" width="6" style="447" customWidth="1"/>
    <col min="15625" max="15625" width="7" style="447" customWidth="1"/>
    <col min="15626" max="15626" width="16.28515625" style="447" customWidth="1"/>
    <col min="15627" max="15627" width="9.7109375" style="447" customWidth="1"/>
    <col min="15628" max="15628" width="7.140625" style="447" customWidth="1"/>
    <col min="15629" max="15629" width="19.140625" style="447" customWidth="1"/>
    <col min="15630" max="15630" width="17.42578125" style="447" customWidth="1"/>
    <col min="15631" max="15631" width="7.28515625" style="447" customWidth="1"/>
    <col min="15632" max="15632" width="13.28515625" style="447" customWidth="1"/>
    <col min="15633" max="15866" width="9.140625" style="447"/>
    <col min="15867" max="15867" width="4" style="447" customWidth="1"/>
    <col min="15868" max="15868" width="34.85546875" style="447" customWidth="1"/>
    <col min="15869" max="15869" width="50.5703125" style="447" customWidth="1"/>
    <col min="15870" max="15870" width="35.42578125" style="447" customWidth="1"/>
    <col min="15871" max="15871" width="28.42578125" style="447" customWidth="1"/>
    <col min="15872" max="15872" width="28" style="447" customWidth="1"/>
    <col min="15873" max="15873" width="12" style="447" customWidth="1"/>
    <col min="15874" max="15875" width="12.28515625" style="447" customWidth="1"/>
    <col min="15876" max="15876" width="7.42578125" style="447" customWidth="1"/>
    <col min="15877" max="15877" width="5.7109375" style="447" customWidth="1"/>
    <col min="15878" max="15878" width="6.140625" style="447" customWidth="1"/>
    <col min="15879" max="15879" width="16" style="447" customWidth="1"/>
    <col min="15880" max="15880" width="6" style="447" customWidth="1"/>
    <col min="15881" max="15881" width="7" style="447" customWidth="1"/>
    <col min="15882" max="15882" width="16.28515625" style="447" customWidth="1"/>
    <col min="15883" max="15883" width="9.7109375" style="447" customWidth="1"/>
    <col min="15884" max="15884" width="7.140625" style="447" customWidth="1"/>
    <col min="15885" max="15885" width="19.140625" style="447" customWidth="1"/>
    <col min="15886" max="15886" width="17.42578125" style="447" customWidth="1"/>
    <col min="15887" max="15887" width="7.28515625" style="447" customWidth="1"/>
    <col min="15888" max="15888" width="13.28515625" style="447" customWidth="1"/>
    <col min="15889" max="16122" width="9.140625" style="447"/>
    <col min="16123" max="16123" width="4" style="447" customWidth="1"/>
    <col min="16124" max="16124" width="34.85546875" style="447" customWidth="1"/>
    <col min="16125" max="16125" width="50.5703125" style="447" customWidth="1"/>
    <col min="16126" max="16126" width="35.42578125" style="447" customWidth="1"/>
    <col min="16127" max="16127" width="28.42578125" style="447" customWidth="1"/>
    <col min="16128" max="16128" width="28" style="447" customWidth="1"/>
    <col min="16129" max="16129" width="12" style="447" customWidth="1"/>
    <col min="16130" max="16131" width="12.28515625" style="447" customWidth="1"/>
    <col min="16132" max="16132" width="7.42578125" style="447" customWidth="1"/>
    <col min="16133" max="16133" width="5.7109375" style="447" customWidth="1"/>
    <col min="16134" max="16134" width="6.140625" style="447" customWidth="1"/>
    <col min="16135" max="16135" width="16" style="447" customWidth="1"/>
    <col min="16136" max="16136" width="6" style="447" customWidth="1"/>
    <col min="16137" max="16137" width="7" style="447" customWidth="1"/>
    <col min="16138" max="16138" width="16.28515625" style="447" customWidth="1"/>
    <col min="16139" max="16139" width="9.7109375" style="447" customWidth="1"/>
    <col min="16140" max="16140" width="7.140625" style="447" customWidth="1"/>
    <col min="16141" max="16141" width="19.140625" style="447" customWidth="1"/>
    <col min="16142" max="16142" width="17.42578125" style="447" customWidth="1"/>
    <col min="16143" max="16143" width="7.28515625" style="447" customWidth="1"/>
    <col min="16144" max="16144" width="13.28515625" style="447" customWidth="1"/>
    <col min="16145" max="16384" width="9.140625" style="447"/>
  </cols>
  <sheetData>
    <row r="1" spans="1:109">
      <c r="A1" s="856" t="s">
        <v>759</v>
      </c>
      <c r="B1" s="856"/>
      <c r="C1" s="856"/>
      <c r="D1" s="856"/>
      <c r="E1" s="856"/>
      <c r="F1" s="856"/>
      <c r="G1" s="856"/>
      <c r="H1" s="856"/>
      <c r="I1" s="856"/>
      <c r="J1" s="856"/>
      <c r="K1" s="856"/>
      <c r="L1" s="856"/>
      <c r="M1" s="856"/>
      <c r="N1" s="856"/>
      <c r="O1" s="856"/>
      <c r="P1" s="856"/>
      <c r="Q1" s="856"/>
      <c r="R1" s="856"/>
      <c r="S1" s="856"/>
      <c r="T1" s="856"/>
      <c r="U1" s="856"/>
      <c r="V1" s="856"/>
      <c r="W1" s="856"/>
      <c r="X1" s="856"/>
      <c r="Y1" s="856"/>
      <c r="Z1" s="856"/>
    </row>
    <row r="2" spans="1:109">
      <c r="A2" s="856"/>
      <c r="B2" s="856"/>
      <c r="C2" s="856"/>
      <c r="D2" s="856"/>
      <c r="E2" s="856"/>
      <c r="F2" s="856"/>
      <c r="G2" s="856"/>
      <c r="H2" s="856"/>
      <c r="I2" s="856"/>
      <c r="J2" s="856"/>
      <c r="K2" s="856"/>
      <c r="L2" s="856"/>
      <c r="M2" s="856"/>
      <c r="N2" s="856"/>
      <c r="O2" s="856"/>
      <c r="P2" s="856"/>
      <c r="Q2" s="856"/>
      <c r="R2" s="856"/>
      <c r="S2" s="856"/>
      <c r="T2" s="856"/>
      <c r="U2" s="856"/>
      <c r="V2" s="856"/>
      <c r="W2" s="856"/>
      <c r="X2" s="856"/>
      <c r="Y2" s="856"/>
      <c r="Z2" s="856"/>
    </row>
    <row r="3" spans="1:109">
      <c r="A3" s="857" t="s">
        <v>760</v>
      </c>
      <c r="B3" s="858"/>
      <c r="C3" s="858"/>
      <c r="D3" s="858"/>
      <c r="E3" s="858"/>
      <c r="F3" s="858"/>
      <c r="G3" s="858"/>
      <c r="H3" s="858"/>
      <c r="I3" s="858"/>
      <c r="J3" s="858"/>
      <c r="K3" s="858"/>
      <c r="L3" s="858"/>
      <c r="M3" s="858"/>
      <c r="N3" s="858"/>
      <c r="O3" s="858"/>
      <c r="P3" s="858"/>
      <c r="Q3" s="858"/>
      <c r="R3" s="858"/>
      <c r="S3" s="858"/>
      <c r="T3" s="858"/>
      <c r="U3" s="858"/>
      <c r="V3" s="858"/>
      <c r="W3" s="858"/>
      <c r="X3" s="858"/>
      <c r="Y3" s="858"/>
      <c r="Z3" s="859"/>
    </row>
    <row r="4" spans="1:109">
      <c r="A4" s="860" t="s">
        <v>761</v>
      </c>
      <c r="B4" s="852" t="s">
        <v>2</v>
      </c>
      <c r="C4" s="852" t="s">
        <v>3</v>
      </c>
      <c r="D4" s="852" t="s">
        <v>762</v>
      </c>
      <c r="E4" s="852" t="s">
        <v>5</v>
      </c>
      <c r="F4" s="852" t="s">
        <v>763</v>
      </c>
      <c r="G4" s="862">
        <v>6</v>
      </c>
      <c r="H4" s="863"/>
      <c r="I4" s="863"/>
      <c r="J4" s="863"/>
      <c r="K4" s="864"/>
      <c r="L4" s="843" t="s">
        <v>764</v>
      </c>
      <c r="M4" s="844"/>
      <c r="N4" s="845"/>
      <c r="O4" s="843" t="s">
        <v>765</v>
      </c>
      <c r="P4" s="844"/>
      <c r="Q4" s="845"/>
      <c r="R4" s="843" t="s">
        <v>766</v>
      </c>
      <c r="S4" s="844"/>
      <c r="T4" s="845"/>
      <c r="U4" s="843" t="s">
        <v>767</v>
      </c>
      <c r="V4" s="844"/>
      <c r="W4" s="845"/>
      <c r="X4" s="852" t="s">
        <v>768</v>
      </c>
      <c r="Y4" s="852" t="s">
        <v>769</v>
      </c>
      <c r="Z4" s="448">
        <v>10</v>
      </c>
    </row>
    <row r="5" spans="1:109">
      <c r="A5" s="860"/>
      <c r="B5" s="852"/>
      <c r="C5" s="852"/>
      <c r="D5" s="852"/>
      <c r="E5" s="852"/>
      <c r="F5" s="852"/>
      <c r="G5" s="853" t="s">
        <v>770</v>
      </c>
      <c r="H5" s="854"/>
      <c r="I5" s="854"/>
      <c r="J5" s="854"/>
      <c r="K5" s="855"/>
      <c r="L5" s="846"/>
      <c r="M5" s="847"/>
      <c r="N5" s="848"/>
      <c r="O5" s="846"/>
      <c r="P5" s="847"/>
      <c r="Q5" s="848"/>
      <c r="R5" s="846"/>
      <c r="S5" s="847"/>
      <c r="T5" s="848"/>
      <c r="U5" s="846"/>
      <c r="V5" s="847"/>
      <c r="W5" s="848"/>
      <c r="X5" s="852"/>
      <c r="Y5" s="852"/>
      <c r="Z5" s="835" t="s">
        <v>771</v>
      </c>
    </row>
    <row r="6" spans="1:109">
      <c r="A6" s="860"/>
      <c r="B6" s="852"/>
      <c r="C6" s="852"/>
      <c r="D6" s="852"/>
      <c r="E6" s="852"/>
      <c r="F6" s="852"/>
      <c r="G6" s="838" t="s">
        <v>772</v>
      </c>
      <c r="H6" s="838" t="s">
        <v>773</v>
      </c>
      <c r="I6" s="449"/>
      <c r="J6" s="838" t="s">
        <v>774</v>
      </c>
      <c r="K6" s="838" t="s">
        <v>20</v>
      </c>
      <c r="L6" s="849"/>
      <c r="M6" s="850"/>
      <c r="N6" s="851"/>
      <c r="O6" s="849"/>
      <c r="P6" s="850"/>
      <c r="Q6" s="851"/>
      <c r="R6" s="849"/>
      <c r="S6" s="850"/>
      <c r="T6" s="851"/>
      <c r="U6" s="849"/>
      <c r="V6" s="850"/>
      <c r="W6" s="851"/>
      <c r="X6" s="852"/>
      <c r="Y6" s="852"/>
      <c r="Z6" s="836"/>
    </row>
    <row r="7" spans="1:109" ht="68.25" customHeight="1">
      <c r="A7" s="861"/>
      <c r="B7" s="839"/>
      <c r="C7" s="839"/>
      <c r="D7" s="839"/>
      <c r="E7" s="839"/>
      <c r="F7" s="839"/>
      <c r="G7" s="839"/>
      <c r="H7" s="839"/>
      <c r="I7" s="450" t="s">
        <v>18</v>
      </c>
      <c r="J7" s="839"/>
      <c r="K7" s="839"/>
      <c r="L7" s="451" t="s">
        <v>26</v>
      </c>
      <c r="M7" s="451" t="s">
        <v>775</v>
      </c>
      <c r="N7" s="451" t="s">
        <v>28</v>
      </c>
      <c r="O7" s="451" t="s">
        <v>26</v>
      </c>
      <c r="P7" s="451" t="s">
        <v>775</v>
      </c>
      <c r="Q7" s="451" t="s">
        <v>28</v>
      </c>
      <c r="R7" s="451" t="s">
        <v>26</v>
      </c>
      <c r="S7" s="451" t="s">
        <v>775</v>
      </c>
      <c r="T7" s="451" t="s">
        <v>28</v>
      </c>
      <c r="U7" s="451" t="s">
        <v>26</v>
      </c>
      <c r="V7" s="451" t="s">
        <v>775</v>
      </c>
      <c r="W7" s="451" t="s">
        <v>28</v>
      </c>
      <c r="X7" s="839"/>
      <c r="Y7" s="839"/>
      <c r="Z7" s="837"/>
    </row>
    <row r="8" spans="1:109" s="453" customFormat="1" ht="26.25" customHeight="1">
      <c r="A8" s="840" t="s">
        <v>776</v>
      </c>
      <c r="B8" s="841"/>
      <c r="C8" s="841"/>
      <c r="D8" s="841"/>
      <c r="E8" s="841"/>
      <c r="F8" s="841"/>
      <c r="G8" s="841"/>
      <c r="H8" s="841"/>
      <c r="I8" s="841"/>
      <c r="J8" s="841"/>
      <c r="K8" s="841"/>
      <c r="L8" s="841"/>
      <c r="M8" s="841"/>
      <c r="N8" s="841"/>
      <c r="O8" s="841"/>
      <c r="P8" s="841"/>
      <c r="Q8" s="841"/>
      <c r="R8" s="841"/>
      <c r="S8" s="841"/>
      <c r="T8" s="841"/>
      <c r="U8" s="841"/>
      <c r="V8" s="841"/>
      <c r="W8" s="841"/>
      <c r="X8" s="841"/>
      <c r="Y8" s="841"/>
      <c r="Z8" s="842"/>
      <c r="AA8" s="452"/>
      <c r="AB8" s="452"/>
      <c r="AC8" s="452"/>
      <c r="AD8" s="452"/>
      <c r="AE8" s="452"/>
      <c r="AF8" s="452"/>
      <c r="AG8" s="452"/>
      <c r="AH8" s="452"/>
      <c r="AI8" s="452"/>
      <c r="AJ8" s="452"/>
      <c r="AK8" s="452"/>
      <c r="AL8" s="452"/>
      <c r="AM8" s="452"/>
      <c r="AN8" s="452"/>
      <c r="AO8" s="452"/>
      <c r="AP8" s="452"/>
      <c r="AQ8" s="452"/>
      <c r="AR8" s="452"/>
      <c r="AS8" s="452"/>
      <c r="AT8" s="452"/>
      <c r="AU8" s="452"/>
      <c r="AV8" s="452"/>
      <c r="AW8" s="452"/>
      <c r="AX8" s="452"/>
      <c r="AY8" s="452"/>
      <c r="AZ8" s="452"/>
      <c r="BA8" s="452"/>
      <c r="BB8" s="452"/>
      <c r="BC8" s="452"/>
      <c r="BD8" s="452"/>
      <c r="BE8" s="452"/>
      <c r="BF8" s="452"/>
      <c r="BG8" s="452"/>
      <c r="BH8" s="452"/>
      <c r="BI8" s="452"/>
      <c r="BJ8" s="452"/>
      <c r="BK8" s="452"/>
      <c r="BL8" s="452"/>
      <c r="BM8" s="452"/>
      <c r="BN8" s="452"/>
      <c r="BO8" s="452"/>
      <c r="BP8" s="452"/>
      <c r="BQ8" s="452"/>
      <c r="BR8" s="452"/>
      <c r="BS8" s="452"/>
      <c r="BT8" s="452"/>
      <c r="BU8" s="452"/>
      <c r="BV8" s="452"/>
      <c r="BW8" s="452"/>
      <c r="BX8" s="452"/>
      <c r="BY8" s="452"/>
      <c r="BZ8" s="452"/>
      <c r="CA8" s="452"/>
      <c r="CB8" s="452"/>
      <c r="CC8" s="452"/>
      <c r="CD8" s="452"/>
      <c r="CE8" s="452"/>
      <c r="CF8" s="452"/>
      <c r="CG8" s="452"/>
      <c r="CH8" s="452"/>
      <c r="CI8" s="452"/>
      <c r="CJ8" s="452"/>
      <c r="CK8" s="452"/>
      <c r="CL8" s="452"/>
      <c r="CM8" s="452"/>
      <c r="CN8" s="452"/>
      <c r="CO8" s="452"/>
      <c r="CP8" s="452"/>
      <c r="CQ8" s="452"/>
      <c r="CR8" s="452"/>
      <c r="CS8" s="452"/>
      <c r="CT8" s="452"/>
      <c r="CU8" s="452"/>
      <c r="CV8" s="452"/>
      <c r="CW8" s="452"/>
      <c r="CX8" s="452"/>
      <c r="CY8" s="452"/>
      <c r="CZ8" s="452"/>
      <c r="DA8" s="452"/>
      <c r="DB8" s="452"/>
      <c r="DC8" s="452"/>
      <c r="DD8" s="452"/>
      <c r="DE8" s="452"/>
    </row>
    <row r="9" spans="1:109" s="454" customFormat="1" ht="16.5" customHeight="1">
      <c r="A9" s="829" t="s">
        <v>777</v>
      </c>
      <c r="B9" s="830"/>
      <c r="C9" s="830"/>
      <c r="D9" s="830"/>
      <c r="E9" s="830"/>
      <c r="F9" s="831"/>
    </row>
    <row r="10" spans="1:109" s="460" customFormat="1" ht="16.5" customHeight="1">
      <c r="A10" s="455"/>
      <c r="B10" s="456"/>
      <c r="C10" s="456"/>
      <c r="D10" s="457"/>
      <c r="E10" s="456"/>
      <c r="F10" s="458"/>
      <c r="G10" s="459"/>
      <c r="H10" s="459"/>
      <c r="I10" s="459"/>
      <c r="J10" s="459"/>
      <c r="K10" s="459"/>
      <c r="L10" s="459"/>
      <c r="M10" s="459"/>
      <c r="N10" s="459"/>
      <c r="O10" s="459"/>
      <c r="P10" s="459"/>
      <c r="Q10" s="459"/>
      <c r="R10" s="459"/>
      <c r="S10" s="459"/>
      <c r="T10" s="459"/>
      <c r="U10" s="459"/>
      <c r="V10" s="459"/>
      <c r="W10" s="459"/>
      <c r="X10" s="459"/>
      <c r="Y10" s="459"/>
      <c r="Z10" s="459"/>
    </row>
    <row r="11" spans="1:109" s="453" customFormat="1" ht="135">
      <c r="A11" s="461">
        <v>1</v>
      </c>
      <c r="B11" s="144" t="s">
        <v>778</v>
      </c>
      <c r="C11" s="144" t="s">
        <v>779</v>
      </c>
      <c r="D11" s="140" t="s">
        <v>780</v>
      </c>
      <c r="E11" s="462" t="s">
        <v>781</v>
      </c>
      <c r="F11" s="144" t="s">
        <v>782</v>
      </c>
      <c r="G11" s="463">
        <v>570000</v>
      </c>
      <c r="H11" s="144">
        <v>30000</v>
      </c>
      <c r="I11" s="464">
        <f>G11+H11</f>
        <v>600000</v>
      </c>
      <c r="J11" s="144">
        <v>0</v>
      </c>
      <c r="K11" s="144">
        <v>0</v>
      </c>
      <c r="L11" s="144" t="s">
        <v>783</v>
      </c>
      <c r="M11" s="144"/>
      <c r="N11" s="463">
        <v>200000</v>
      </c>
      <c r="O11" s="463"/>
      <c r="P11" s="463" t="s">
        <v>784</v>
      </c>
      <c r="Q11" s="463">
        <v>400000</v>
      </c>
      <c r="R11" s="463"/>
      <c r="S11" s="463"/>
      <c r="T11" s="463"/>
      <c r="U11" s="463"/>
      <c r="V11" s="463"/>
      <c r="W11" s="463"/>
      <c r="X11" s="462" t="s">
        <v>785</v>
      </c>
      <c r="Y11" s="462"/>
      <c r="Z11" s="462" t="s">
        <v>786</v>
      </c>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2"/>
      <c r="AW11" s="452"/>
      <c r="AX11" s="452"/>
      <c r="AY11" s="452"/>
      <c r="AZ11" s="452"/>
      <c r="BA11" s="452"/>
      <c r="BB11" s="452"/>
      <c r="BC11" s="452"/>
      <c r="BD11" s="452"/>
      <c r="BE11" s="452"/>
      <c r="BF11" s="452"/>
      <c r="BG11" s="452"/>
      <c r="BH11" s="452"/>
      <c r="BI11" s="452"/>
      <c r="BJ11" s="452"/>
      <c r="BK11" s="452"/>
      <c r="BL11" s="452"/>
      <c r="BM11" s="452"/>
      <c r="BN11" s="452"/>
      <c r="BO11" s="452"/>
      <c r="BP11" s="452"/>
      <c r="BQ11" s="452"/>
      <c r="BR11" s="452"/>
      <c r="BS11" s="452"/>
      <c r="BT11" s="452"/>
      <c r="BU11" s="452"/>
      <c r="BV11" s="452"/>
      <c r="BW11" s="452"/>
      <c r="BX11" s="452"/>
      <c r="BY11" s="452"/>
      <c r="BZ11" s="452"/>
      <c r="CA11" s="452"/>
      <c r="CB11" s="452"/>
      <c r="CC11" s="452"/>
      <c r="CD11" s="452"/>
      <c r="CE11" s="452"/>
      <c r="CF11" s="452"/>
      <c r="CG11" s="452"/>
      <c r="CH11" s="452"/>
      <c r="CI11" s="452"/>
      <c r="CJ11" s="452"/>
      <c r="CK11" s="452"/>
      <c r="CL11" s="452"/>
      <c r="CM11" s="452"/>
      <c r="CN11" s="452"/>
      <c r="CO11" s="452"/>
      <c r="CP11" s="452"/>
      <c r="CQ11" s="452"/>
      <c r="CR11" s="452"/>
      <c r="CS11" s="452"/>
      <c r="CT11" s="452"/>
      <c r="CU11" s="452"/>
      <c r="CV11" s="452"/>
      <c r="CW11" s="452"/>
      <c r="CX11" s="452"/>
      <c r="CY11" s="452"/>
      <c r="CZ11" s="452"/>
      <c r="DA11" s="452"/>
      <c r="DB11" s="452"/>
      <c r="DC11" s="452"/>
      <c r="DD11" s="452"/>
      <c r="DE11" s="452"/>
    </row>
    <row r="12" spans="1:109" s="453" customFormat="1" ht="195">
      <c r="A12" s="461">
        <v>2</v>
      </c>
      <c r="B12" s="144" t="s">
        <v>778</v>
      </c>
      <c r="C12" s="144" t="s">
        <v>779</v>
      </c>
      <c r="D12" s="465" t="s">
        <v>787</v>
      </c>
      <c r="E12" s="462" t="s">
        <v>788</v>
      </c>
      <c r="F12" s="144" t="s">
        <v>789</v>
      </c>
      <c r="G12" s="463">
        <v>359482</v>
      </c>
      <c r="H12" s="144">
        <v>18921</v>
      </c>
      <c r="I12" s="464">
        <f>G12+H12</f>
        <v>378403</v>
      </c>
      <c r="J12" s="144">
        <v>0</v>
      </c>
      <c r="K12" s="144">
        <v>0</v>
      </c>
      <c r="L12" s="144" t="s">
        <v>783</v>
      </c>
      <c r="M12" s="144" t="s">
        <v>790</v>
      </c>
      <c r="N12" s="463">
        <v>378403</v>
      </c>
      <c r="O12" s="463"/>
      <c r="P12" s="463"/>
      <c r="Q12" s="463"/>
      <c r="R12" s="463"/>
      <c r="S12" s="463"/>
      <c r="T12" s="463"/>
      <c r="U12" s="463"/>
      <c r="V12" s="463"/>
      <c r="W12" s="463"/>
      <c r="X12" s="462" t="s">
        <v>785</v>
      </c>
      <c r="Y12" s="462"/>
      <c r="Z12" s="462" t="s">
        <v>786</v>
      </c>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2"/>
      <c r="AW12" s="452"/>
      <c r="AX12" s="452"/>
      <c r="AY12" s="452"/>
      <c r="AZ12" s="452"/>
      <c r="BA12" s="452"/>
      <c r="BB12" s="452"/>
      <c r="BC12" s="452"/>
      <c r="BD12" s="452"/>
      <c r="BE12" s="452"/>
      <c r="BF12" s="452"/>
      <c r="BG12" s="452"/>
      <c r="BH12" s="452"/>
      <c r="BI12" s="452"/>
      <c r="BJ12" s="452"/>
      <c r="BK12" s="452"/>
      <c r="BL12" s="452"/>
      <c r="BM12" s="452"/>
      <c r="BN12" s="452"/>
      <c r="BO12" s="452"/>
      <c r="BP12" s="452"/>
      <c r="BQ12" s="452"/>
      <c r="BR12" s="452"/>
      <c r="BS12" s="452"/>
      <c r="BT12" s="452"/>
      <c r="BU12" s="452"/>
      <c r="BV12" s="452"/>
      <c r="BW12" s="452"/>
      <c r="BX12" s="452"/>
      <c r="BY12" s="452"/>
      <c r="BZ12" s="452"/>
      <c r="CA12" s="452"/>
      <c r="CB12" s="452"/>
      <c r="CC12" s="452"/>
      <c r="CD12" s="452"/>
      <c r="CE12" s="452"/>
      <c r="CF12" s="452"/>
      <c r="CG12" s="452"/>
      <c r="CH12" s="452"/>
      <c r="CI12" s="452"/>
      <c r="CJ12" s="452"/>
      <c r="CK12" s="452"/>
      <c r="CL12" s="452"/>
      <c r="CM12" s="452"/>
      <c r="CN12" s="452"/>
      <c r="CO12" s="452"/>
      <c r="CP12" s="452"/>
      <c r="CQ12" s="452"/>
      <c r="CR12" s="452"/>
      <c r="CS12" s="452"/>
      <c r="CT12" s="452"/>
      <c r="CU12" s="452"/>
      <c r="CV12" s="452"/>
      <c r="CW12" s="452"/>
      <c r="CX12" s="452"/>
      <c r="CY12" s="452"/>
      <c r="CZ12" s="452"/>
      <c r="DA12" s="452"/>
      <c r="DB12" s="452"/>
      <c r="DC12" s="452"/>
      <c r="DD12" s="452"/>
      <c r="DE12" s="452"/>
    </row>
    <row r="13" spans="1:109" s="453" customFormat="1" ht="135">
      <c r="A13" s="461">
        <v>3</v>
      </c>
      <c r="B13" s="144" t="s">
        <v>778</v>
      </c>
      <c r="C13" s="144" t="s">
        <v>779</v>
      </c>
      <c r="D13" s="465" t="s">
        <v>791</v>
      </c>
      <c r="E13" s="462" t="s">
        <v>792</v>
      </c>
      <c r="F13" s="144" t="s">
        <v>793</v>
      </c>
      <c r="G13" s="463">
        <v>497000</v>
      </c>
      <c r="H13" s="144">
        <v>26157</v>
      </c>
      <c r="I13" s="464">
        <f>G13+H13</f>
        <v>523157</v>
      </c>
      <c r="J13" s="144">
        <v>0</v>
      </c>
      <c r="K13" s="144">
        <v>0</v>
      </c>
      <c r="L13" s="144" t="s">
        <v>794</v>
      </c>
      <c r="M13" s="144" t="s">
        <v>795</v>
      </c>
      <c r="N13" s="463">
        <v>523157</v>
      </c>
      <c r="O13" s="463"/>
      <c r="P13" s="463"/>
      <c r="Q13" s="463"/>
      <c r="R13" s="463"/>
      <c r="S13" s="463"/>
      <c r="T13" s="463"/>
      <c r="U13" s="463"/>
      <c r="V13" s="463"/>
      <c r="W13" s="463"/>
      <c r="X13" s="462" t="s">
        <v>785</v>
      </c>
      <c r="Y13" s="462"/>
      <c r="Z13" s="462" t="s">
        <v>786</v>
      </c>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2"/>
      <c r="AW13" s="452"/>
      <c r="AX13" s="452"/>
      <c r="AY13" s="452"/>
      <c r="AZ13" s="452"/>
      <c r="BA13" s="452"/>
      <c r="BB13" s="452"/>
      <c r="BC13" s="452"/>
      <c r="BD13" s="452"/>
      <c r="BE13" s="452"/>
      <c r="BF13" s="452"/>
      <c r="BG13" s="452"/>
      <c r="BH13" s="452"/>
      <c r="BI13" s="452"/>
      <c r="BJ13" s="452"/>
      <c r="BK13" s="452"/>
      <c r="BL13" s="452"/>
      <c r="BM13" s="452"/>
      <c r="BN13" s="452"/>
      <c r="BO13" s="452"/>
      <c r="BP13" s="452"/>
      <c r="BQ13" s="452"/>
      <c r="BR13" s="452"/>
      <c r="BS13" s="452"/>
      <c r="BT13" s="452"/>
      <c r="BU13" s="452"/>
      <c r="BV13" s="452"/>
      <c r="BW13" s="452"/>
      <c r="BX13" s="452"/>
      <c r="BY13" s="452"/>
      <c r="BZ13" s="452"/>
      <c r="CA13" s="452"/>
      <c r="CB13" s="452"/>
      <c r="CC13" s="452"/>
      <c r="CD13" s="452"/>
      <c r="CE13" s="452"/>
      <c r="CF13" s="452"/>
      <c r="CG13" s="452"/>
      <c r="CH13" s="452"/>
      <c r="CI13" s="452"/>
      <c r="CJ13" s="452"/>
      <c r="CK13" s="452"/>
      <c r="CL13" s="452"/>
      <c r="CM13" s="452"/>
      <c r="CN13" s="452"/>
      <c r="CO13" s="452"/>
      <c r="CP13" s="452"/>
      <c r="CQ13" s="452"/>
      <c r="CR13" s="452"/>
      <c r="CS13" s="452"/>
      <c r="CT13" s="452"/>
      <c r="CU13" s="452"/>
      <c r="CV13" s="452"/>
      <c r="CW13" s="452"/>
      <c r="CX13" s="452"/>
      <c r="CY13" s="452"/>
      <c r="CZ13" s="452"/>
      <c r="DA13" s="452"/>
      <c r="DB13" s="452"/>
      <c r="DC13" s="452"/>
      <c r="DD13" s="452"/>
      <c r="DE13" s="452"/>
    </row>
    <row r="14" spans="1:109" s="453" customFormat="1" ht="135">
      <c r="A14" s="461">
        <v>4</v>
      </c>
      <c r="B14" s="144" t="s">
        <v>778</v>
      </c>
      <c r="C14" s="144" t="s">
        <v>779</v>
      </c>
      <c r="D14" s="465" t="s">
        <v>796</v>
      </c>
      <c r="E14" s="462" t="s">
        <v>797</v>
      </c>
      <c r="F14" s="144" t="s">
        <v>798</v>
      </c>
      <c r="G14" s="463">
        <v>250000</v>
      </c>
      <c r="H14" s="144">
        <v>13157</v>
      </c>
      <c r="I14" s="464">
        <v>263157</v>
      </c>
      <c r="J14" s="144">
        <v>0</v>
      </c>
      <c r="K14" s="144">
        <v>0</v>
      </c>
      <c r="L14" s="144" t="s">
        <v>794</v>
      </c>
      <c r="M14" s="144" t="s">
        <v>799</v>
      </c>
      <c r="N14" s="463">
        <v>263157</v>
      </c>
      <c r="O14" s="463"/>
      <c r="P14" s="463"/>
      <c r="Q14" s="463"/>
      <c r="R14" s="463"/>
      <c r="S14" s="463"/>
      <c r="T14" s="463"/>
      <c r="U14" s="463"/>
      <c r="V14" s="463"/>
      <c r="W14" s="463"/>
      <c r="X14" s="462" t="s">
        <v>785</v>
      </c>
      <c r="Y14" s="462"/>
      <c r="Z14" s="462" t="s">
        <v>786</v>
      </c>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2"/>
      <c r="AW14" s="452"/>
      <c r="AX14" s="452"/>
      <c r="AY14" s="452"/>
      <c r="AZ14" s="452"/>
      <c r="BA14" s="452"/>
      <c r="BB14" s="452"/>
      <c r="BC14" s="452"/>
      <c r="BD14" s="452"/>
      <c r="BE14" s="452"/>
      <c r="BF14" s="452"/>
      <c r="BG14" s="452"/>
      <c r="BH14" s="452"/>
      <c r="BI14" s="452"/>
      <c r="BJ14" s="452"/>
      <c r="BK14" s="452"/>
      <c r="BL14" s="452"/>
      <c r="BM14" s="452"/>
      <c r="BN14" s="452"/>
      <c r="BO14" s="452"/>
      <c r="BP14" s="452"/>
      <c r="BQ14" s="452"/>
      <c r="BR14" s="452"/>
      <c r="BS14" s="452"/>
      <c r="BT14" s="452"/>
      <c r="BU14" s="452"/>
      <c r="BV14" s="452"/>
      <c r="BW14" s="452"/>
      <c r="BX14" s="452"/>
      <c r="BY14" s="452"/>
      <c r="BZ14" s="452"/>
      <c r="CA14" s="452"/>
      <c r="CB14" s="452"/>
      <c r="CC14" s="452"/>
      <c r="CD14" s="452"/>
      <c r="CE14" s="452"/>
      <c r="CF14" s="452"/>
      <c r="CG14" s="452"/>
      <c r="CH14" s="452"/>
      <c r="CI14" s="452"/>
      <c r="CJ14" s="452"/>
      <c r="CK14" s="452"/>
      <c r="CL14" s="452"/>
      <c r="CM14" s="452"/>
      <c r="CN14" s="452"/>
      <c r="CO14" s="452"/>
      <c r="CP14" s="452"/>
      <c r="CQ14" s="452"/>
      <c r="CR14" s="452"/>
      <c r="CS14" s="452"/>
      <c r="CT14" s="452"/>
      <c r="CU14" s="452"/>
      <c r="CV14" s="452"/>
      <c r="CW14" s="452"/>
      <c r="CX14" s="452"/>
      <c r="CY14" s="452"/>
      <c r="CZ14" s="452"/>
      <c r="DA14" s="452"/>
      <c r="DB14" s="452"/>
      <c r="DC14" s="452"/>
      <c r="DD14" s="452"/>
      <c r="DE14" s="452"/>
    </row>
    <row r="15" spans="1:109" s="453" customFormat="1" ht="150">
      <c r="A15" s="461">
        <v>5</v>
      </c>
      <c r="B15" s="146" t="s">
        <v>778</v>
      </c>
      <c r="C15" s="144" t="s">
        <v>779</v>
      </c>
      <c r="D15" s="465" t="s">
        <v>800</v>
      </c>
      <c r="E15" s="462" t="s">
        <v>801</v>
      </c>
      <c r="F15" s="146" t="s">
        <v>802</v>
      </c>
      <c r="G15" s="466">
        <v>665000</v>
      </c>
      <c r="H15" s="146">
        <v>35000</v>
      </c>
      <c r="I15" s="464">
        <v>700000</v>
      </c>
      <c r="J15" s="146">
        <v>0</v>
      </c>
      <c r="K15" s="146">
        <v>0</v>
      </c>
      <c r="L15" s="146" t="s">
        <v>783</v>
      </c>
      <c r="M15" s="146"/>
      <c r="N15" s="466">
        <v>300000</v>
      </c>
      <c r="O15" s="466"/>
      <c r="P15" s="466" t="s">
        <v>784</v>
      </c>
      <c r="Q15" s="466">
        <v>400000</v>
      </c>
      <c r="R15" s="466"/>
      <c r="S15" s="466"/>
      <c r="T15" s="466"/>
      <c r="U15" s="466"/>
      <c r="V15" s="466"/>
      <c r="W15" s="466"/>
      <c r="X15" s="462" t="s">
        <v>785</v>
      </c>
      <c r="Y15" s="467"/>
      <c r="Z15" s="467" t="s">
        <v>786</v>
      </c>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2"/>
      <c r="AW15" s="452"/>
      <c r="AX15" s="452"/>
      <c r="AY15" s="452"/>
      <c r="AZ15" s="452"/>
      <c r="BA15" s="452"/>
      <c r="BB15" s="452"/>
      <c r="BC15" s="452"/>
      <c r="BD15" s="452"/>
      <c r="BE15" s="452"/>
      <c r="BF15" s="452"/>
      <c r="BG15" s="452"/>
      <c r="BH15" s="452"/>
      <c r="BI15" s="452"/>
      <c r="BJ15" s="452"/>
      <c r="BK15" s="452"/>
      <c r="BL15" s="452"/>
      <c r="BM15" s="452"/>
      <c r="BN15" s="452"/>
      <c r="BO15" s="452"/>
      <c r="BP15" s="452"/>
      <c r="BQ15" s="452"/>
      <c r="BR15" s="452"/>
      <c r="BS15" s="452"/>
      <c r="BT15" s="452"/>
      <c r="BU15" s="452"/>
      <c r="BV15" s="452"/>
      <c r="BW15" s="452"/>
      <c r="BX15" s="452"/>
      <c r="BY15" s="452"/>
      <c r="BZ15" s="452"/>
      <c r="CA15" s="452"/>
      <c r="CB15" s="452"/>
      <c r="CC15" s="452"/>
      <c r="CD15" s="452"/>
      <c r="CE15" s="452"/>
      <c r="CF15" s="452"/>
      <c r="CG15" s="452"/>
      <c r="CH15" s="452"/>
      <c r="CI15" s="452"/>
      <c r="CJ15" s="452"/>
      <c r="CK15" s="452"/>
      <c r="CL15" s="452"/>
      <c r="CM15" s="452"/>
      <c r="CN15" s="452"/>
      <c r="CO15" s="452"/>
      <c r="CP15" s="452"/>
      <c r="CQ15" s="452"/>
      <c r="CR15" s="452"/>
      <c r="CS15" s="452"/>
      <c r="CT15" s="452"/>
      <c r="CU15" s="452"/>
      <c r="CV15" s="452"/>
      <c r="CW15" s="452"/>
      <c r="CX15" s="452"/>
      <c r="CY15" s="452"/>
      <c r="CZ15" s="452"/>
      <c r="DA15" s="452"/>
      <c r="DB15" s="452"/>
      <c r="DC15" s="452"/>
      <c r="DD15" s="452"/>
      <c r="DE15" s="452"/>
    </row>
    <row r="16" spans="1:109" s="453" customFormat="1" ht="105">
      <c r="A16" s="461">
        <v>6</v>
      </c>
      <c r="B16" s="146" t="s">
        <v>778</v>
      </c>
      <c r="C16" s="144" t="s">
        <v>779</v>
      </c>
      <c r="D16" s="465" t="s">
        <v>803</v>
      </c>
      <c r="E16" s="467" t="s">
        <v>804</v>
      </c>
      <c r="F16" s="146" t="s">
        <v>789</v>
      </c>
      <c r="G16" s="466">
        <v>1834400</v>
      </c>
      <c r="H16" s="146">
        <v>96548</v>
      </c>
      <c r="I16" s="464">
        <v>1930948</v>
      </c>
      <c r="J16" s="146">
        <v>0</v>
      </c>
      <c r="K16" s="146">
        <v>0</v>
      </c>
      <c r="L16" s="146" t="s">
        <v>783</v>
      </c>
      <c r="M16" s="146"/>
      <c r="N16" s="466">
        <v>1000000</v>
      </c>
      <c r="O16" s="466"/>
      <c r="P16" s="466" t="s">
        <v>784</v>
      </c>
      <c r="Q16" s="466">
        <v>930948</v>
      </c>
      <c r="R16" s="466"/>
      <c r="S16" s="466"/>
      <c r="T16" s="466"/>
      <c r="U16" s="466"/>
      <c r="V16" s="466"/>
      <c r="W16" s="466"/>
      <c r="X16" s="462" t="s">
        <v>785</v>
      </c>
      <c r="Y16" s="467"/>
      <c r="Z16" s="467" t="s">
        <v>805</v>
      </c>
      <c r="AA16" s="452"/>
      <c r="AB16" s="452"/>
      <c r="AC16" s="452"/>
      <c r="AD16" s="452"/>
      <c r="AE16" s="452"/>
      <c r="AF16" s="452"/>
      <c r="AG16" s="452"/>
      <c r="AH16" s="452"/>
      <c r="AI16" s="452"/>
      <c r="AJ16" s="452"/>
      <c r="AK16" s="452"/>
      <c r="AL16" s="452"/>
      <c r="AM16" s="452"/>
      <c r="AN16" s="452"/>
      <c r="AO16" s="452"/>
      <c r="AP16" s="452"/>
      <c r="AQ16" s="452"/>
      <c r="AR16" s="452"/>
      <c r="AS16" s="452"/>
      <c r="AT16" s="452"/>
      <c r="AU16" s="452"/>
      <c r="AV16" s="452"/>
      <c r="AW16" s="452"/>
      <c r="AX16" s="452"/>
      <c r="AY16" s="452"/>
      <c r="AZ16" s="452"/>
      <c r="BA16" s="452"/>
      <c r="BB16" s="452"/>
      <c r="BC16" s="452"/>
      <c r="BD16" s="452"/>
      <c r="BE16" s="452"/>
      <c r="BF16" s="452"/>
      <c r="BG16" s="452"/>
      <c r="BH16" s="452"/>
      <c r="BI16" s="452"/>
      <c r="BJ16" s="452"/>
      <c r="BK16" s="452"/>
      <c r="BL16" s="452"/>
      <c r="BM16" s="452"/>
      <c r="BN16" s="452"/>
      <c r="BO16" s="452"/>
      <c r="BP16" s="452"/>
      <c r="BQ16" s="452"/>
      <c r="BR16" s="452"/>
      <c r="BS16" s="452"/>
      <c r="BT16" s="452"/>
      <c r="BU16" s="452"/>
      <c r="BV16" s="452"/>
      <c r="BW16" s="452"/>
      <c r="BX16" s="452"/>
      <c r="BY16" s="452"/>
      <c r="BZ16" s="452"/>
      <c r="CA16" s="452"/>
      <c r="CB16" s="452"/>
      <c r="CC16" s="452"/>
      <c r="CD16" s="452"/>
      <c r="CE16" s="452"/>
      <c r="CF16" s="452"/>
      <c r="CG16" s="452"/>
      <c r="CH16" s="452"/>
      <c r="CI16" s="452"/>
      <c r="CJ16" s="452"/>
      <c r="CK16" s="452"/>
      <c r="CL16" s="452"/>
      <c r="CM16" s="452"/>
      <c r="CN16" s="452"/>
      <c r="CO16" s="452"/>
      <c r="CP16" s="452"/>
      <c r="CQ16" s="452"/>
      <c r="CR16" s="452"/>
      <c r="CS16" s="452"/>
      <c r="CT16" s="452"/>
      <c r="CU16" s="452"/>
      <c r="CV16" s="452"/>
      <c r="CW16" s="452"/>
      <c r="CX16" s="452"/>
      <c r="CY16" s="452"/>
      <c r="CZ16" s="452"/>
      <c r="DA16" s="452"/>
      <c r="DB16" s="452"/>
      <c r="DC16" s="452"/>
      <c r="DD16" s="452"/>
      <c r="DE16" s="452"/>
    </row>
    <row r="17" spans="1:109" s="453" customFormat="1" ht="105">
      <c r="A17" s="461">
        <v>7</v>
      </c>
      <c r="B17" s="146" t="s">
        <v>778</v>
      </c>
      <c r="C17" s="144" t="s">
        <v>779</v>
      </c>
      <c r="D17" s="468" t="s">
        <v>806</v>
      </c>
      <c r="E17" s="467" t="s">
        <v>807</v>
      </c>
      <c r="F17" s="469" t="s">
        <v>808</v>
      </c>
      <c r="G17" s="466">
        <v>1425000</v>
      </c>
      <c r="H17" s="469">
        <v>75000</v>
      </c>
      <c r="I17" s="464">
        <v>1500000</v>
      </c>
      <c r="J17" s="146">
        <v>0</v>
      </c>
      <c r="K17" s="146">
        <v>0</v>
      </c>
      <c r="L17" s="146" t="s">
        <v>783</v>
      </c>
      <c r="M17" s="146"/>
      <c r="N17" s="466">
        <v>200000</v>
      </c>
      <c r="O17" s="466"/>
      <c r="P17" s="466" t="s">
        <v>809</v>
      </c>
      <c r="Q17" s="466">
        <v>1300000</v>
      </c>
      <c r="R17" s="466"/>
      <c r="S17" s="466"/>
      <c r="T17" s="466"/>
      <c r="U17" s="466"/>
      <c r="V17" s="466"/>
      <c r="W17" s="466"/>
      <c r="X17" s="462" t="s">
        <v>785</v>
      </c>
      <c r="Y17" s="470"/>
      <c r="Z17" s="467" t="s">
        <v>805</v>
      </c>
      <c r="AA17" s="452"/>
      <c r="AB17" s="452"/>
      <c r="AC17" s="452"/>
      <c r="AD17" s="452"/>
      <c r="AE17" s="452"/>
      <c r="AF17" s="452"/>
      <c r="AG17" s="452"/>
      <c r="AH17" s="452"/>
      <c r="AI17" s="452"/>
      <c r="AJ17" s="452"/>
      <c r="AK17" s="452"/>
      <c r="AL17" s="452"/>
      <c r="AM17" s="452"/>
      <c r="AN17" s="452"/>
      <c r="AO17" s="452"/>
      <c r="AP17" s="452"/>
      <c r="AQ17" s="452"/>
      <c r="AR17" s="452"/>
      <c r="AS17" s="452"/>
      <c r="AT17" s="452"/>
      <c r="AU17" s="452"/>
      <c r="AV17" s="452"/>
      <c r="AW17" s="452"/>
      <c r="AX17" s="452"/>
      <c r="AY17" s="452"/>
      <c r="AZ17" s="452"/>
      <c r="BA17" s="452"/>
      <c r="BB17" s="452"/>
      <c r="BC17" s="452"/>
      <c r="BD17" s="452"/>
      <c r="BE17" s="452"/>
      <c r="BF17" s="452"/>
      <c r="BG17" s="452"/>
      <c r="BH17" s="452"/>
      <c r="BI17" s="452"/>
      <c r="BJ17" s="452"/>
      <c r="BK17" s="452"/>
      <c r="BL17" s="452"/>
      <c r="BM17" s="452"/>
      <c r="BN17" s="452"/>
      <c r="BO17" s="452"/>
      <c r="BP17" s="452"/>
      <c r="BQ17" s="452"/>
      <c r="BR17" s="452"/>
      <c r="BS17" s="452"/>
      <c r="BT17" s="452"/>
      <c r="BU17" s="452"/>
      <c r="BV17" s="452"/>
      <c r="BW17" s="452"/>
      <c r="BX17" s="452"/>
      <c r="BY17" s="452"/>
      <c r="BZ17" s="452"/>
      <c r="CA17" s="452"/>
      <c r="CB17" s="452"/>
      <c r="CC17" s="452"/>
      <c r="CD17" s="452"/>
      <c r="CE17" s="452"/>
      <c r="CF17" s="452"/>
      <c r="CG17" s="452"/>
      <c r="CH17" s="452"/>
      <c r="CI17" s="452"/>
      <c r="CJ17" s="452"/>
      <c r="CK17" s="452"/>
      <c r="CL17" s="452"/>
      <c r="CM17" s="452"/>
      <c r="CN17" s="452"/>
      <c r="CO17" s="452"/>
      <c r="CP17" s="452"/>
      <c r="CQ17" s="452"/>
      <c r="CR17" s="452"/>
      <c r="CS17" s="452"/>
      <c r="CT17" s="452"/>
      <c r="CU17" s="452"/>
      <c r="CV17" s="452"/>
      <c r="CW17" s="452"/>
      <c r="CX17" s="452"/>
      <c r="CY17" s="452"/>
      <c r="CZ17" s="452"/>
      <c r="DA17" s="452"/>
      <c r="DB17" s="452"/>
      <c r="DC17" s="452"/>
      <c r="DD17" s="452"/>
      <c r="DE17" s="452"/>
    </row>
    <row r="18" spans="1:109" s="453" customFormat="1" ht="75">
      <c r="A18" s="471">
        <v>8</v>
      </c>
      <c r="B18" s="146" t="s">
        <v>778</v>
      </c>
      <c r="C18" s="146" t="s">
        <v>810</v>
      </c>
      <c r="D18" s="472" t="s">
        <v>811</v>
      </c>
      <c r="E18" s="467" t="s">
        <v>812</v>
      </c>
      <c r="F18" s="469" t="s">
        <v>813</v>
      </c>
      <c r="G18" s="466">
        <v>95000</v>
      </c>
      <c r="H18" s="469">
        <v>5000</v>
      </c>
      <c r="I18" s="473">
        <v>100000</v>
      </c>
      <c r="J18" s="146">
        <v>0</v>
      </c>
      <c r="K18" s="146">
        <v>0</v>
      </c>
      <c r="L18" s="146" t="s">
        <v>814</v>
      </c>
      <c r="M18" s="146" t="s">
        <v>799</v>
      </c>
      <c r="N18" s="466">
        <v>100000</v>
      </c>
      <c r="O18" s="466"/>
      <c r="P18" s="466"/>
      <c r="Q18" s="466"/>
      <c r="R18" s="466"/>
      <c r="S18" s="466"/>
      <c r="T18" s="466"/>
      <c r="U18" s="466"/>
      <c r="V18" s="466"/>
      <c r="W18" s="466"/>
      <c r="X18" s="462" t="s">
        <v>785</v>
      </c>
      <c r="Y18" s="470"/>
      <c r="Z18" s="467" t="s">
        <v>815</v>
      </c>
      <c r="AA18" s="452"/>
      <c r="AB18" s="452"/>
      <c r="AC18" s="452"/>
      <c r="AD18" s="452"/>
      <c r="AE18" s="452"/>
      <c r="AF18" s="452"/>
      <c r="AG18" s="452"/>
      <c r="AH18" s="452"/>
      <c r="AI18" s="452"/>
      <c r="AJ18" s="452"/>
      <c r="AK18" s="452"/>
      <c r="AL18" s="452"/>
      <c r="AM18" s="452"/>
      <c r="AN18" s="452"/>
      <c r="AO18" s="452"/>
      <c r="AP18" s="452"/>
      <c r="AQ18" s="452"/>
      <c r="AR18" s="452"/>
      <c r="AS18" s="452"/>
      <c r="AT18" s="452"/>
      <c r="AU18" s="452"/>
      <c r="AV18" s="452"/>
      <c r="AW18" s="452"/>
      <c r="AX18" s="452"/>
      <c r="AY18" s="452"/>
      <c r="AZ18" s="452"/>
      <c r="BA18" s="452"/>
      <c r="BB18" s="452"/>
      <c r="BC18" s="452"/>
      <c r="BD18" s="452"/>
      <c r="BE18" s="452"/>
      <c r="BF18" s="452"/>
      <c r="BG18" s="452"/>
      <c r="BH18" s="452"/>
      <c r="BI18" s="452"/>
      <c r="BJ18" s="452"/>
      <c r="BK18" s="452"/>
      <c r="BL18" s="452"/>
      <c r="BM18" s="452"/>
      <c r="BN18" s="452"/>
      <c r="BO18" s="452"/>
      <c r="BP18" s="452"/>
      <c r="BQ18" s="452"/>
      <c r="BR18" s="452"/>
      <c r="BS18" s="452"/>
      <c r="BT18" s="452"/>
      <c r="BU18" s="452"/>
      <c r="BV18" s="452"/>
      <c r="BW18" s="452"/>
      <c r="BX18" s="452"/>
      <c r="BY18" s="452"/>
      <c r="BZ18" s="452"/>
      <c r="CA18" s="452"/>
      <c r="CB18" s="452"/>
      <c r="CC18" s="452"/>
      <c r="CD18" s="452"/>
      <c r="CE18" s="452"/>
      <c r="CF18" s="452"/>
      <c r="CG18" s="452"/>
      <c r="CH18" s="452"/>
      <c r="CI18" s="452"/>
      <c r="CJ18" s="452"/>
      <c r="CK18" s="452"/>
      <c r="CL18" s="452"/>
      <c r="CM18" s="452"/>
      <c r="CN18" s="452"/>
      <c r="CO18" s="452"/>
      <c r="CP18" s="452"/>
      <c r="CQ18" s="452"/>
      <c r="CR18" s="452"/>
      <c r="CS18" s="452"/>
      <c r="CT18" s="452"/>
      <c r="CU18" s="452"/>
      <c r="CV18" s="452"/>
      <c r="CW18" s="452"/>
      <c r="CX18" s="452"/>
      <c r="CY18" s="452"/>
      <c r="CZ18" s="452"/>
      <c r="DA18" s="452"/>
      <c r="DB18" s="452"/>
      <c r="DC18" s="452"/>
      <c r="DD18" s="452"/>
      <c r="DE18" s="452"/>
    </row>
    <row r="19" spans="1:109" s="453" customFormat="1" ht="75">
      <c r="A19" s="471">
        <v>9</v>
      </c>
      <c r="B19" s="146" t="s">
        <v>778</v>
      </c>
      <c r="C19" s="146" t="s">
        <v>810</v>
      </c>
      <c r="D19" s="472" t="s">
        <v>816</v>
      </c>
      <c r="E19" s="467" t="s">
        <v>817</v>
      </c>
      <c r="F19" s="469" t="s">
        <v>818</v>
      </c>
      <c r="G19" s="466">
        <v>142500</v>
      </c>
      <c r="H19" s="469">
        <v>7500</v>
      </c>
      <c r="I19" s="473">
        <v>150000</v>
      </c>
      <c r="J19" s="146">
        <v>0</v>
      </c>
      <c r="K19" s="146">
        <v>0</v>
      </c>
      <c r="L19" s="146" t="s">
        <v>814</v>
      </c>
      <c r="M19" s="146" t="s">
        <v>799</v>
      </c>
      <c r="N19" s="466">
        <v>150000</v>
      </c>
      <c r="O19" s="466"/>
      <c r="P19" s="466"/>
      <c r="Q19" s="466"/>
      <c r="R19" s="466"/>
      <c r="S19" s="466"/>
      <c r="T19" s="466"/>
      <c r="U19" s="466"/>
      <c r="V19" s="466"/>
      <c r="W19" s="466"/>
      <c r="X19" s="462" t="s">
        <v>785</v>
      </c>
      <c r="Y19" s="470"/>
      <c r="Z19" s="467" t="s">
        <v>815</v>
      </c>
      <c r="AA19" s="452"/>
      <c r="AB19" s="452"/>
      <c r="AC19" s="452"/>
      <c r="AD19" s="452"/>
      <c r="AE19" s="452"/>
      <c r="AF19" s="452"/>
      <c r="AG19" s="452"/>
      <c r="AH19" s="452"/>
      <c r="AI19" s="452"/>
      <c r="AJ19" s="452"/>
      <c r="AK19" s="452"/>
      <c r="AL19" s="452"/>
      <c r="AM19" s="452"/>
      <c r="AN19" s="452"/>
      <c r="AO19" s="452"/>
      <c r="AP19" s="452"/>
      <c r="AQ19" s="452"/>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52"/>
      <c r="BO19" s="452"/>
      <c r="BP19" s="452"/>
      <c r="BQ19" s="452"/>
      <c r="BR19" s="452"/>
      <c r="BS19" s="452"/>
      <c r="BT19" s="452"/>
      <c r="BU19" s="452"/>
      <c r="BV19" s="452"/>
      <c r="BW19" s="452"/>
      <c r="BX19" s="452"/>
      <c r="BY19" s="452"/>
      <c r="BZ19" s="452"/>
      <c r="CA19" s="452"/>
      <c r="CB19" s="452"/>
      <c r="CC19" s="452"/>
      <c r="CD19" s="452"/>
      <c r="CE19" s="452"/>
      <c r="CF19" s="452"/>
      <c r="CG19" s="452"/>
      <c r="CH19" s="452"/>
      <c r="CI19" s="452"/>
      <c r="CJ19" s="452"/>
      <c r="CK19" s="452"/>
      <c r="CL19" s="452"/>
      <c r="CM19" s="452"/>
      <c r="CN19" s="452"/>
      <c r="CO19" s="452"/>
      <c r="CP19" s="452"/>
      <c r="CQ19" s="452"/>
      <c r="CR19" s="452"/>
      <c r="CS19" s="452"/>
      <c r="CT19" s="452"/>
      <c r="CU19" s="452"/>
      <c r="CV19" s="452"/>
      <c r="CW19" s="452"/>
      <c r="CX19" s="452"/>
      <c r="CY19" s="452"/>
      <c r="CZ19" s="452"/>
      <c r="DA19" s="452"/>
      <c r="DB19" s="452"/>
      <c r="DC19" s="452"/>
      <c r="DD19" s="452"/>
      <c r="DE19" s="452"/>
    </row>
    <row r="20" spans="1:109" s="453" customFormat="1" ht="75">
      <c r="A20" s="471">
        <v>10</v>
      </c>
      <c r="B20" s="146" t="s">
        <v>778</v>
      </c>
      <c r="C20" s="146" t="s">
        <v>810</v>
      </c>
      <c r="D20" s="474" t="s">
        <v>819</v>
      </c>
      <c r="E20" s="467" t="s">
        <v>820</v>
      </c>
      <c r="F20" s="469" t="s">
        <v>821</v>
      </c>
      <c r="G20" s="466">
        <v>104500</v>
      </c>
      <c r="H20" s="469">
        <v>5500</v>
      </c>
      <c r="I20" s="473">
        <v>110000</v>
      </c>
      <c r="J20" s="146">
        <v>0</v>
      </c>
      <c r="K20" s="146">
        <v>0</v>
      </c>
      <c r="L20" s="146" t="s">
        <v>814</v>
      </c>
      <c r="M20" s="146" t="s">
        <v>799</v>
      </c>
      <c r="N20" s="466">
        <v>110000</v>
      </c>
      <c r="O20" s="466"/>
      <c r="P20" s="466"/>
      <c r="Q20" s="466"/>
      <c r="R20" s="466"/>
      <c r="S20" s="466"/>
      <c r="T20" s="466"/>
      <c r="U20" s="466"/>
      <c r="V20" s="466"/>
      <c r="W20" s="466"/>
      <c r="X20" s="462" t="s">
        <v>785</v>
      </c>
      <c r="Y20" s="470"/>
      <c r="Z20" s="467" t="s">
        <v>815</v>
      </c>
      <c r="AA20" s="452"/>
      <c r="AB20" s="452"/>
      <c r="AC20" s="452"/>
      <c r="AD20" s="452"/>
      <c r="AE20" s="452"/>
      <c r="AF20" s="452"/>
      <c r="AG20" s="452"/>
      <c r="AH20" s="452"/>
      <c r="AI20" s="452"/>
      <c r="AJ20" s="452"/>
      <c r="AK20" s="452"/>
      <c r="AL20" s="452"/>
      <c r="AM20" s="452"/>
      <c r="AN20" s="452"/>
      <c r="AO20" s="452"/>
      <c r="AP20" s="452"/>
      <c r="AQ20" s="452"/>
      <c r="AR20" s="452"/>
      <c r="AS20" s="452"/>
      <c r="AT20" s="452"/>
      <c r="AU20" s="452"/>
      <c r="AV20" s="452"/>
      <c r="AW20" s="452"/>
      <c r="AX20" s="452"/>
      <c r="AY20" s="452"/>
      <c r="AZ20" s="452"/>
      <c r="BA20" s="452"/>
      <c r="BB20" s="452"/>
      <c r="BC20" s="452"/>
      <c r="BD20" s="452"/>
      <c r="BE20" s="452"/>
      <c r="BF20" s="452"/>
      <c r="BG20" s="452"/>
      <c r="BH20" s="452"/>
      <c r="BI20" s="452"/>
      <c r="BJ20" s="452"/>
      <c r="BK20" s="452"/>
      <c r="BL20" s="452"/>
      <c r="BM20" s="452"/>
      <c r="BN20" s="452"/>
      <c r="BO20" s="452"/>
      <c r="BP20" s="452"/>
      <c r="BQ20" s="452"/>
      <c r="BR20" s="452"/>
      <c r="BS20" s="452"/>
      <c r="BT20" s="452"/>
      <c r="BU20" s="452"/>
      <c r="BV20" s="452"/>
      <c r="BW20" s="452"/>
      <c r="BX20" s="452"/>
      <c r="BY20" s="452"/>
      <c r="BZ20" s="452"/>
      <c r="CA20" s="452"/>
      <c r="CB20" s="452"/>
      <c r="CC20" s="452"/>
      <c r="CD20" s="452"/>
      <c r="CE20" s="452"/>
      <c r="CF20" s="452"/>
      <c r="CG20" s="452"/>
      <c r="CH20" s="452"/>
      <c r="CI20" s="452"/>
      <c r="CJ20" s="452"/>
      <c r="CK20" s="452"/>
      <c r="CL20" s="452"/>
      <c r="CM20" s="452"/>
      <c r="CN20" s="452"/>
      <c r="CO20" s="452"/>
      <c r="CP20" s="452"/>
      <c r="CQ20" s="452"/>
      <c r="CR20" s="452"/>
      <c r="CS20" s="452"/>
      <c r="CT20" s="452"/>
      <c r="CU20" s="452"/>
      <c r="CV20" s="452"/>
      <c r="CW20" s="452"/>
      <c r="CX20" s="452"/>
      <c r="CY20" s="452"/>
      <c r="CZ20" s="452"/>
      <c r="DA20" s="452"/>
      <c r="DB20" s="452"/>
      <c r="DC20" s="452"/>
      <c r="DD20" s="452"/>
      <c r="DE20" s="452"/>
    </row>
    <row r="21" spans="1:109" s="453" customFormat="1" ht="36.75" customHeight="1">
      <c r="A21" s="832"/>
      <c r="B21" s="833"/>
      <c r="C21" s="833"/>
      <c r="D21" s="833"/>
      <c r="E21" s="833"/>
      <c r="F21" s="834"/>
      <c r="G21" s="475">
        <f>SUM(G11:G20)</f>
        <v>5942882</v>
      </c>
      <c r="H21" s="476">
        <f>SUM(H11:H20)</f>
        <v>312783</v>
      </c>
      <c r="I21" s="477">
        <f>SUM(I11:I20)</f>
        <v>6255665</v>
      </c>
      <c r="J21" s="478"/>
      <c r="K21" s="478"/>
      <c r="L21" s="149"/>
      <c r="M21" s="149"/>
      <c r="N21" s="479">
        <f>SUM(N11:N20)</f>
        <v>3224717</v>
      </c>
      <c r="O21" s="479"/>
      <c r="P21" s="479"/>
      <c r="Q21" s="479">
        <f>SUM(Q11:Q17)</f>
        <v>3030948</v>
      </c>
      <c r="R21" s="479"/>
      <c r="S21" s="479"/>
      <c r="T21" s="479"/>
      <c r="U21" s="479"/>
      <c r="V21" s="479"/>
      <c r="W21" s="479"/>
      <c r="X21" s="480"/>
      <c r="Y21" s="481"/>
      <c r="Z21" s="480"/>
      <c r="AA21" s="452"/>
      <c r="AB21" s="452"/>
      <c r="AC21" s="452"/>
      <c r="AD21" s="452"/>
      <c r="AE21" s="452"/>
      <c r="AF21" s="452"/>
      <c r="AG21" s="452"/>
      <c r="AH21" s="452"/>
      <c r="AI21" s="452"/>
      <c r="AJ21" s="452"/>
      <c r="AK21" s="452"/>
      <c r="AL21" s="452"/>
      <c r="AM21" s="452"/>
      <c r="AN21" s="452"/>
      <c r="AO21" s="452"/>
      <c r="AP21" s="452"/>
      <c r="AQ21" s="452"/>
      <c r="AR21" s="452"/>
      <c r="AS21" s="452"/>
      <c r="AT21" s="452"/>
      <c r="AU21" s="452"/>
      <c r="AV21" s="452"/>
      <c r="AW21" s="452"/>
      <c r="AX21" s="452"/>
      <c r="AY21" s="452"/>
      <c r="AZ21" s="452"/>
      <c r="BA21" s="452"/>
      <c r="BB21" s="452"/>
      <c r="BC21" s="452"/>
      <c r="BD21" s="452"/>
      <c r="BE21" s="452"/>
      <c r="BF21" s="452"/>
      <c r="BG21" s="452"/>
      <c r="BH21" s="452"/>
      <c r="BI21" s="452"/>
      <c r="BJ21" s="452"/>
      <c r="BK21" s="452"/>
      <c r="BL21" s="452"/>
      <c r="BM21" s="452"/>
      <c r="BN21" s="452"/>
      <c r="BO21" s="452"/>
      <c r="BP21" s="452"/>
      <c r="BQ21" s="452"/>
      <c r="BR21" s="452"/>
      <c r="BS21" s="452"/>
      <c r="BT21" s="452"/>
      <c r="BU21" s="452"/>
      <c r="BV21" s="452"/>
      <c r="BW21" s="452"/>
      <c r="BX21" s="452"/>
      <c r="BY21" s="452"/>
      <c r="BZ21" s="452"/>
      <c r="CA21" s="452"/>
      <c r="CB21" s="452"/>
      <c r="CC21" s="452"/>
      <c r="CD21" s="452"/>
      <c r="CE21" s="452"/>
      <c r="CF21" s="452"/>
      <c r="CG21" s="452"/>
      <c r="CH21" s="452"/>
      <c r="CI21" s="452"/>
      <c r="CJ21" s="452"/>
      <c r="CK21" s="452"/>
      <c r="CL21" s="452"/>
      <c r="CM21" s="452"/>
      <c r="CN21" s="452"/>
      <c r="CO21" s="452"/>
      <c r="CP21" s="452"/>
      <c r="CQ21" s="452"/>
      <c r="CR21" s="452"/>
      <c r="CS21" s="452"/>
      <c r="CT21" s="452"/>
      <c r="CU21" s="452"/>
      <c r="CV21" s="452"/>
      <c r="CW21" s="452"/>
      <c r="CX21" s="452"/>
      <c r="CY21" s="452"/>
      <c r="CZ21" s="452"/>
      <c r="DA21" s="452"/>
      <c r="DB21" s="452"/>
      <c r="DC21" s="452"/>
      <c r="DD21" s="452"/>
      <c r="DE21" s="452"/>
    </row>
    <row r="22" spans="1:109">
      <c r="A22" s="482"/>
      <c r="B22" s="483"/>
      <c r="C22" s="483"/>
      <c r="D22" s="483"/>
      <c r="E22" s="483"/>
      <c r="F22" s="483"/>
      <c r="G22" s="483"/>
      <c r="H22" s="483"/>
      <c r="I22" s="483"/>
      <c r="J22" s="483"/>
      <c r="K22" s="483"/>
      <c r="L22" s="484"/>
      <c r="M22" s="484"/>
      <c r="N22" s="484"/>
      <c r="O22" s="484"/>
      <c r="P22" s="484"/>
      <c r="Q22" s="484"/>
      <c r="R22" s="484"/>
    </row>
    <row r="23" spans="1:109">
      <c r="A23" s="482"/>
      <c r="B23" s="483"/>
      <c r="C23" s="483"/>
      <c r="D23" s="483"/>
      <c r="E23" s="483"/>
      <c r="F23" s="483"/>
      <c r="G23" s="483"/>
      <c r="H23" s="483"/>
      <c r="I23" s="483"/>
      <c r="J23" s="483"/>
      <c r="K23" s="483"/>
      <c r="L23" s="484"/>
      <c r="M23" s="484"/>
      <c r="N23" s="484"/>
      <c r="O23" s="484"/>
      <c r="P23" s="484"/>
      <c r="Q23" s="484"/>
      <c r="R23" s="447"/>
      <c r="S23" s="447"/>
      <c r="T23" s="447"/>
      <c r="U23" s="447"/>
      <c r="V23" s="447"/>
      <c r="W23" s="447"/>
    </row>
    <row r="24" spans="1:109">
      <c r="A24" s="482"/>
      <c r="B24" s="483"/>
      <c r="C24" s="483"/>
      <c r="D24" s="483"/>
      <c r="E24" s="483"/>
      <c r="F24" s="483"/>
      <c r="G24" s="483"/>
      <c r="H24" s="483"/>
      <c r="I24" s="483"/>
      <c r="J24" s="483"/>
      <c r="K24" s="483"/>
      <c r="L24" s="484"/>
      <c r="M24" s="484"/>
      <c r="N24" s="484"/>
      <c r="O24" s="484"/>
      <c r="P24" s="484"/>
      <c r="Q24" s="484"/>
      <c r="R24" s="447"/>
      <c r="S24" s="447"/>
      <c r="T24" s="447"/>
      <c r="U24" s="447"/>
      <c r="V24" s="447"/>
      <c r="W24" s="447"/>
    </row>
    <row r="25" spans="1:109">
      <c r="A25" s="482"/>
      <c r="B25" s="483"/>
      <c r="C25" s="483"/>
      <c r="D25" s="483"/>
      <c r="E25" s="483"/>
      <c r="F25" s="483"/>
      <c r="G25" s="483"/>
      <c r="H25" s="483"/>
      <c r="I25" s="483"/>
      <c r="J25" s="483"/>
      <c r="K25" s="483"/>
      <c r="L25" s="484"/>
      <c r="M25" s="484"/>
      <c r="N25" s="484"/>
      <c r="O25" s="484"/>
      <c r="P25" s="484"/>
      <c r="Q25" s="484"/>
      <c r="R25" s="447"/>
      <c r="S25" s="447"/>
      <c r="T25" s="447"/>
      <c r="U25" s="447"/>
      <c r="V25" s="447"/>
      <c r="W25" s="447"/>
    </row>
    <row r="26" spans="1:109">
      <c r="A26" s="482"/>
      <c r="B26" s="483"/>
      <c r="C26" s="483"/>
      <c r="D26" s="483"/>
      <c r="E26" s="483"/>
      <c r="F26" s="483"/>
      <c r="G26" s="483"/>
      <c r="H26" s="483"/>
      <c r="I26" s="483"/>
      <c r="J26" s="483"/>
      <c r="K26" s="483"/>
      <c r="L26" s="484"/>
      <c r="M26" s="484"/>
      <c r="N26" s="484"/>
      <c r="O26" s="484"/>
      <c r="P26" s="484"/>
      <c r="Q26" s="484"/>
      <c r="R26" s="447"/>
      <c r="S26" s="447"/>
      <c r="T26" s="447"/>
      <c r="U26" s="447"/>
      <c r="V26" s="447"/>
      <c r="W26" s="447"/>
    </row>
    <row r="27" spans="1:109">
      <c r="A27" s="482"/>
      <c r="B27" s="483"/>
      <c r="C27" s="483"/>
      <c r="D27" s="483"/>
      <c r="E27" s="483"/>
      <c r="F27" s="483"/>
      <c r="G27" s="483"/>
      <c r="H27" s="483"/>
      <c r="I27" s="483"/>
      <c r="J27" s="483"/>
      <c r="K27" s="483"/>
      <c r="L27" s="484"/>
      <c r="M27" s="484"/>
      <c r="N27" s="484"/>
      <c r="O27" s="484"/>
      <c r="P27" s="484"/>
      <c r="Q27" s="484"/>
      <c r="R27" s="447"/>
      <c r="S27" s="447"/>
      <c r="T27" s="447"/>
      <c r="U27" s="447"/>
      <c r="V27" s="447"/>
      <c r="W27" s="447"/>
    </row>
    <row r="28" spans="1:109">
      <c r="A28" s="482"/>
      <c r="B28" s="483"/>
      <c r="C28" s="483"/>
      <c r="D28" s="483"/>
      <c r="E28" s="483"/>
      <c r="F28" s="483"/>
      <c r="G28" s="483"/>
      <c r="H28" s="483"/>
      <c r="I28" s="483"/>
      <c r="J28" s="483"/>
      <c r="K28" s="483"/>
      <c r="L28" s="484"/>
      <c r="M28" s="484"/>
      <c r="N28" s="484"/>
      <c r="O28" s="484"/>
      <c r="P28" s="484"/>
      <c r="Q28" s="484"/>
      <c r="R28" s="447"/>
      <c r="S28" s="447"/>
      <c r="T28" s="447"/>
      <c r="U28" s="447"/>
      <c r="V28" s="447"/>
      <c r="W28" s="447"/>
    </row>
    <row r="29" spans="1:109">
      <c r="A29" s="482"/>
      <c r="B29" s="483"/>
      <c r="C29" s="483"/>
      <c r="D29" s="483"/>
      <c r="E29" s="483"/>
      <c r="F29" s="483"/>
      <c r="G29" s="483"/>
      <c r="H29" s="483"/>
      <c r="I29" s="483"/>
      <c r="J29" s="483"/>
      <c r="K29" s="483"/>
      <c r="L29" s="484"/>
      <c r="M29" s="484"/>
      <c r="N29" s="484"/>
      <c r="O29" s="484"/>
      <c r="P29" s="484"/>
      <c r="Q29" s="484"/>
      <c r="R29" s="447"/>
      <c r="S29" s="447"/>
      <c r="T29" s="447"/>
      <c r="U29" s="447"/>
      <c r="V29" s="447"/>
      <c r="W29" s="447"/>
    </row>
    <row r="30" spans="1:109">
      <c r="A30" s="482"/>
      <c r="B30" s="483"/>
      <c r="C30" s="483"/>
      <c r="D30" s="483"/>
      <c r="E30" s="483"/>
      <c r="F30" s="483"/>
      <c r="G30" s="483"/>
      <c r="H30" s="483"/>
      <c r="I30" s="483"/>
      <c r="J30" s="483"/>
      <c r="K30" s="483"/>
      <c r="L30" s="484"/>
      <c r="M30" s="484"/>
      <c r="N30" s="484"/>
      <c r="O30" s="484"/>
      <c r="P30" s="484"/>
      <c r="Q30" s="484"/>
      <c r="R30" s="447"/>
      <c r="S30" s="447"/>
      <c r="T30" s="447"/>
      <c r="U30" s="447"/>
      <c r="V30" s="447"/>
      <c r="W30" s="447"/>
    </row>
    <row r="31" spans="1:109">
      <c r="A31" s="482"/>
      <c r="B31" s="483"/>
      <c r="C31" s="483"/>
      <c r="D31" s="483"/>
      <c r="E31" s="483"/>
      <c r="F31" s="483"/>
      <c r="G31" s="483"/>
      <c r="H31" s="483"/>
      <c r="I31" s="483"/>
      <c r="J31" s="483"/>
      <c r="K31" s="483"/>
      <c r="L31" s="484"/>
      <c r="M31" s="484"/>
      <c r="N31" s="484"/>
      <c r="O31" s="484"/>
      <c r="P31" s="484"/>
      <c r="Q31" s="484"/>
      <c r="R31" s="447"/>
      <c r="S31" s="447"/>
      <c r="T31" s="447"/>
      <c r="U31" s="447"/>
      <c r="V31" s="447"/>
      <c r="W31" s="447"/>
    </row>
    <row r="32" spans="1:109">
      <c r="A32" s="482"/>
      <c r="B32" s="483"/>
      <c r="C32" s="483"/>
      <c r="D32" s="483"/>
      <c r="E32" s="483"/>
      <c r="F32" s="483"/>
      <c r="G32" s="483"/>
      <c r="H32" s="483"/>
      <c r="I32" s="483"/>
      <c r="J32" s="483"/>
      <c r="K32" s="483"/>
      <c r="L32" s="484"/>
      <c r="M32" s="484"/>
      <c r="N32" s="484"/>
      <c r="O32" s="484"/>
      <c r="P32" s="484"/>
      <c r="Q32" s="484"/>
      <c r="R32" s="447"/>
      <c r="S32" s="447"/>
      <c r="T32" s="447"/>
      <c r="U32" s="447"/>
      <c r="V32" s="447"/>
      <c r="W32" s="447"/>
    </row>
    <row r="33" spans="1:23">
      <c r="A33" s="482"/>
      <c r="B33" s="483"/>
      <c r="C33" s="483"/>
      <c r="D33" s="483"/>
      <c r="E33" s="483"/>
      <c r="F33" s="483"/>
      <c r="G33" s="483"/>
      <c r="H33" s="483"/>
      <c r="I33" s="483"/>
      <c r="J33" s="483"/>
      <c r="K33" s="483"/>
      <c r="L33" s="484"/>
      <c r="M33" s="484"/>
      <c r="N33" s="484"/>
      <c r="O33" s="484"/>
      <c r="P33" s="484"/>
      <c r="Q33" s="484"/>
      <c r="R33" s="447"/>
      <c r="S33" s="447"/>
      <c r="T33" s="447"/>
      <c r="U33" s="447"/>
      <c r="V33" s="447"/>
      <c r="W33" s="447"/>
    </row>
    <row r="34" spans="1:23">
      <c r="A34" s="482"/>
      <c r="B34" s="483"/>
      <c r="C34" s="483"/>
      <c r="D34" s="483"/>
      <c r="E34" s="483"/>
      <c r="F34" s="483"/>
      <c r="G34" s="483"/>
      <c r="H34" s="483"/>
      <c r="I34" s="483"/>
      <c r="J34" s="483"/>
      <c r="K34" s="483"/>
      <c r="L34" s="484"/>
      <c r="M34" s="484"/>
      <c r="N34" s="484"/>
      <c r="O34" s="484"/>
      <c r="P34" s="484"/>
      <c r="Q34" s="484"/>
      <c r="R34" s="447"/>
      <c r="S34" s="447"/>
      <c r="T34" s="447"/>
      <c r="U34" s="447"/>
      <c r="V34" s="447"/>
      <c r="W34" s="447"/>
    </row>
    <row r="35" spans="1:23">
      <c r="A35" s="482"/>
      <c r="B35" s="483"/>
      <c r="C35" s="483"/>
      <c r="D35" s="483"/>
      <c r="E35" s="483"/>
      <c r="F35" s="483"/>
      <c r="G35" s="483"/>
      <c r="H35" s="483"/>
      <c r="I35" s="483"/>
      <c r="J35" s="483"/>
      <c r="K35" s="483"/>
      <c r="L35" s="484"/>
      <c r="M35" s="484"/>
      <c r="N35" s="484"/>
      <c r="O35" s="484"/>
      <c r="P35" s="484"/>
      <c r="Q35" s="484"/>
      <c r="R35" s="447"/>
      <c r="S35" s="447"/>
      <c r="T35" s="447"/>
      <c r="U35" s="447"/>
      <c r="V35" s="447"/>
      <c r="W35" s="447"/>
    </row>
    <row r="36" spans="1:23">
      <c r="A36" s="482"/>
      <c r="B36" s="483"/>
      <c r="C36" s="483"/>
      <c r="D36" s="483"/>
      <c r="E36" s="483"/>
      <c r="F36" s="483"/>
      <c r="G36" s="483"/>
      <c r="H36" s="483"/>
      <c r="I36" s="483"/>
      <c r="J36" s="483"/>
      <c r="K36" s="483"/>
      <c r="L36" s="484"/>
      <c r="M36" s="484"/>
      <c r="N36" s="484"/>
      <c r="O36" s="484"/>
      <c r="P36" s="484"/>
      <c r="Q36" s="484"/>
      <c r="R36" s="447"/>
      <c r="S36" s="447"/>
      <c r="T36" s="447"/>
      <c r="U36" s="447"/>
      <c r="V36" s="447"/>
      <c r="W36" s="447"/>
    </row>
    <row r="37" spans="1:23">
      <c r="A37" s="482"/>
      <c r="B37" s="483"/>
      <c r="C37" s="483"/>
      <c r="D37" s="483"/>
      <c r="E37" s="483"/>
      <c r="F37" s="483"/>
      <c r="G37" s="483"/>
      <c r="H37" s="483"/>
      <c r="I37" s="483"/>
      <c r="J37" s="483"/>
      <c r="K37" s="483"/>
      <c r="L37" s="484"/>
      <c r="M37" s="484"/>
      <c r="N37" s="484"/>
      <c r="O37" s="484"/>
      <c r="P37" s="484"/>
      <c r="Q37" s="484"/>
      <c r="R37" s="447"/>
      <c r="S37" s="447"/>
      <c r="T37" s="447"/>
      <c r="U37" s="447"/>
      <c r="V37" s="447"/>
      <c r="W37" s="447"/>
    </row>
    <row r="38" spans="1:23">
      <c r="A38" s="482"/>
      <c r="B38" s="483"/>
      <c r="C38" s="483"/>
      <c r="D38" s="483"/>
      <c r="E38" s="483"/>
      <c r="F38" s="483"/>
      <c r="G38" s="483"/>
      <c r="H38" s="483"/>
      <c r="I38" s="483"/>
      <c r="J38" s="483"/>
      <c r="K38" s="483"/>
      <c r="L38" s="484"/>
      <c r="M38" s="484"/>
      <c r="N38" s="484"/>
      <c r="O38" s="484"/>
      <c r="P38" s="484"/>
      <c r="Q38" s="484"/>
      <c r="R38" s="447"/>
      <c r="S38" s="447"/>
      <c r="T38" s="447"/>
      <c r="U38" s="447"/>
      <c r="V38" s="447"/>
      <c r="W38" s="447"/>
    </row>
    <row r="39" spans="1:23">
      <c r="A39" s="482"/>
      <c r="B39" s="483"/>
      <c r="C39" s="483"/>
      <c r="D39" s="483"/>
      <c r="E39" s="483"/>
      <c r="F39" s="483"/>
      <c r="G39" s="483"/>
      <c r="H39" s="483"/>
      <c r="I39" s="483"/>
      <c r="J39" s="483"/>
      <c r="K39" s="483"/>
      <c r="L39" s="484"/>
      <c r="M39" s="484"/>
      <c r="N39" s="484"/>
      <c r="O39" s="484"/>
      <c r="P39" s="484"/>
      <c r="Q39" s="484"/>
      <c r="R39" s="447"/>
      <c r="S39" s="447"/>
      <c r="T39" s="447"/>
      <c r="U39" s="447"/>
      <c r="V39" s="447"/>
      <c r="W39" s="447"/>
    </row>
    <row r="40" spans="1:23">
      <c r="A40" s="482"/>
      <c r="B40" s="483"/>
      <c r="C40" s="483"/>
      <c r="D40" s="483"/>
      <c r="E40" s="483"/>
      <c r="F40" s="483"/>
      <c r="G40" s="483"/>
      <c r="H40" s="483"/>
      <c r="I40" s="483"/>
      <c r="J40" s="483"/>
      <c r="K40" s="483"/>
      <c r="L40" s="484"/>
      <c r="M40" s="484"/>
      <c r="N40" s="484"/>
      <c r="O40" s="484"/>
      <c r="P40" s="484"/>
      <c r="Q40" s="484"/>
      <c r="R40" s="447"/>
      <c r="S40" s="447"/>
      <c r="T40" s="447"/>
      <c r="U40" s="447"/>
      <c r="V40" s="447"/>
      <c r="W40" s="447"/>
    </row>
    <row r="41" spans="1:23">
      <c r="A41" s="482"/>
      <c r="B41" s="483"/>
      <c r="C41" s="483"/>
      <c r="D41" s="483"/>
      <c r="E41" s="483"/>
      <c r="F41" s="483"/>
      <c r="G41" s="483"/>
      <c r="H41" s="483"/>
      <c r="I41" s="483"/>
      <c r="J41" s="483"/>
      <c r="K41" s="483"/>
      <c r="L41" s="484"/>
      <c r="M41" s="484"/>
      <c r="N41" s="484"/>
      <c r="O41" s="484"/>
      <c r="P41" s="484"/>
      <c r="Q41" s="484"/>
      <c r="R41" s="447"/>
      <c r="S41" s="447"/>
      <c r="T41" s="447"/>
      <c r="U41" s="447"/>
      <c r="V41" s="447"/>
      <c r="W41" s="447"/>
    </row>
    <row r="42" spans="1:23">
      <c r="A42" s="482"/>
      <c r="B42" s="483"/>
      <c r="C42" s="483"/>
      <c r="D42" s="483"/>
      <c r="E42" s="483"/>
      <c r="F42" s="483"/>
      <c r="G42" s="483"/>
      <c r="H42" s="483"/>
      <c r="I42" s="483"/>
      <c r="J42" s="483"/>
      <c r="K42" s="483"/>
      <c r="L42" s="484"/>
      <c r="M42" s="484"/>
      <c r="N42" s="484"/>
      <c r="O42" s="484"/>
      <c r="P42" s="484"/>
      <c r="Q42" s="484"/>
      <c r="R42" s="447"/>
      <c r="S42" s="447"/>
      <c r="T42" s="447"/>
      <c r="U42" s="447"/>
      <c r="V42" s="447"/>
      <c r="W42" s="447"/>
    </row>
    <row r="43" spans="1:23">
      <c r="A43" s="482"/>
      <c r="B43" s="483"/>
      <c r="C43" s="483"/>
      <c r="D43" s="483"/>
      <c r="E43" s="483"/>
      <c r="F43" s="483"/>
      <c r="G43" s="483"/>
      <c r="H43" s="483"/>
      <c r="I43" s="483"/>
      <c r="J43" s="483"/>
      <c r="K43" s="483"/>
      <c r="L43" s="484"/>
      <c r="M43" s="484"/>
      <c r="N43" s="484"/>
      <c r="O43" s="484"/>
      <c r="P43" s="484"/>
      <c r="Q43" s="484"/>
      <c r="R43" s="447"/>
      <c r="S43" s="447"/>
      <c r="T43" s="447"/>
      <c r="U43" s="447"/>
      <c r="V43" s="447"/>
      <c r="W43" s="447"/>
    </row>
    <row r="44" spans="1:23">
      <c r="A44" s="482"/>
      <c r="B44" s="483"/>
      <c r="C44" s="483"/>
      <c r="D44" s="483"/>
      <c r="E44" s="483"/>
      <c r="F44" s="483"/>
      <c r="G44" s="483"/>
      <c r="H44" s="483"/>
      <c r="I44" s="483"/>
      <c r="J44" s="483"/>
      <c r="K44" s="483"/>
      <c r="L44" s="484"/>
      <c r="M44" s="484"/>
      <c r="N44" s="484"/>
      <c r="O44" s="484"/>
      <c r="P44" s="484"/>
      <c r="Q44" s="484"/>
      <c r="R44" s="447"/>
      <c r="S44" s="447"/>
      <c r="T44" s="447"/>
      <c r="U44" s="447"/>
      <c r="V44" s="447"/>
      <c r="W44" s="447"/>
    </row>
    <row r="45" spans="1:23">
      <c r="A45" s="482"/>
      <c r="B45" s="483"/>
      <c r="C45" s="483"/>
      <c r="D45" s="483"/>
      <c r="E45" s="483"/>
      <c r="F45" s="483"/>
      <c r="G45" s="483"/>
      <c r="H45" s="483"/>
      <c r="I45" s="483"/>
      <c r="J45" s="483"/>
      <c r="K45" s="483"/>
      <c r="L45" s="484"/>
      <c r="M45" s="484"/>
      <c r="N45" s="484"/>
      <c r="O45" s="484"/>
      <c r="P45" s="484"/>
      <c r="Q45" s="484"/>
      <c r="R45" s="447"/>
      <c r="S45" s="447"/>
      <c r="T45" s="447"/>
      <c r="U45" s="447"/>
      <c r="V45" s="447"/>
      <c r="W45" s="447"/>
    </row>
    <row r="46" spans="1:23">
      <c r="A46" s="482"/>
      <c r="B46" s="483"/>
      <c r="C46" s="483"/>
      <c r="D46" s="483"/>
      <c r="E46" s="483"/>
      <c r="F46" s="483"/>
      <c r="G46" s="483"/>
      <c r="H46" s="483"/>
      <c r="I46" s="483"/>
      <c r="J46" s="483"/>
      <c r="K46" s="483"/>
      <c r="L46" s="484"/>
      <c r="M46" s="484"/>
      <c r="N46" s="484"/>
      <c r="O46" s="484"/>
      <c r="P46" s="484"/>
      <c r="Q46" s="484"/>
      <c r="R46" s="447"/>
      <c r="S46" s="447"/>
      <c r="T46" s="447"/>
      <c r="U46" s="447"/>
      <c r="V46" s="447"/>
      <c r="W46" s="447"/>
    </row>
    <row r="47" spans="1:23">
      <c r="A47" s="482"/>
      <c r="B47" s="483"/>
      <c r="C47" s="483"/>
      <c r="D47" s="483"/>
      <c r="E47" s="483"/>
      <c r="F47" s="483"/>
      <c r="G47" s="483"/>
      <c r="H47" s="483"/>
      <c r="I47" s="483"/>
      <c r="J47" s="483"/>
      <c r="K47" s="483"/>
      <c r="L47" s="484"/>
      <c r="M47" s="484"/>
      <c r="N47" s="484"/>
      <c r="O47" s="484"/>
      <c r="P47" s="484"/>
      <c r="Q47" s="484"/>
      <c r="R47" s="447"/>
      <c r="S47" s="447"/>
      <c r="T47" s="447"/>
      <c r="U47" s="447"/>
      <c r="V47" s="447"/>
      <c r="W47" s="447"/>
    </row>
    <row r="48" spans="1:23">
      <c r="A48" s="482"/>
      <c r="B48" s="483"/>
      <c r="C48" s="483"/>
      <c r="D48" s="483"/>
      <c r="E48" s="483"/>
      <c r="F48" s="483"/>
      <c r="G48" s="483"/>
      <c r="H48" s="483"/>
      <c r="I48" s="483"/>
      <c r="J48" s="483"/>
      <c r="K48" s="483"/>
      <c r="L48" s="484"/>
      <c r="M48" s="484"/>
      <c r="N48" s="484"/>
      <c r="O48" s="484"/>
      <c r="P48" s="484"/>
      <c r="Q48" s="484"/>
      <c r="R48" s="447"/>
      <c r="S48" s="447"/>
      <c r="T48" s="447"/>
      <c r="U48" s="447"/>
      <c r="V48" s="447"/>
      <c r="W48" s="447"/>
    </row>
    <row r="49" spans="1:23">
      <c r="A49" s="482"/>
      <c r="B49" s="483"/>
      <c r="C49" s="483"/>
      <c r="D49" s="483"/>
      <c r="E49" s="483"/>
      <c r="F49" s="483"/>
      <c r="G49" s="483"/>
      <c r="H49" s="483"/>
      <c r="I49" s="483"/>
      <c r="J49" s="483"/>
      <c r="K49" s="483"/>
      <c r="L49" s="484"/>
      <c r="M49" s="484"/>
      <c r="N49" s="484"/>
      <c r="O49" s="484"/>
      <c r="P49" s="484"/>
      <c r="Q49" s="484"/>
      <c r="R49" s="447"/>
      <c r="S49" s="447"/>
      <c r="T49" s="447"/>
      <c r="U49" s="447"/>
      <c r="V49" s="447"/>
      <c r="W49" s="447"/>
    </row>
    <row r="50" spans="1:23">
      <c r="A50" s="482"/>
      <c r="B50" s="483"/>
      <c r="C50" s="483"/>
      <c r="D50" s="483"/>
      <c r="E50" s="483"/>
      <c r="F50" s="483"/>
      <c r="G50" s="483"/>
      <c r="H50" s="483"/>
      <c r="I50" s="483"/>
      <c r="J50" s="483"/>
      <c r="K50" s="483"/>
      <c r="L50" s="484"/>
      <c r="M50" s="484"/>
      <c r="N50" s="484"/>
      <c r="O50" s="484"/>
      <c r="P50" s="484"/>
      <c r="Q50" s="484"/>
      <c r="R50" s="447"/>
      <c r="S50" s="447"/>
      <c r="T50" s="447"/>
      <c r="U50" s="447"/>
      <c r="V50" s="447"/>
      <c r="W50" s="447"/>
    </row>
    <row r="51" spans="1:23">
      <c r="A51" s="482"/>
      <c r="B51" s="483"/>
      <c r="C51" s="483"/>
      <c r="D51" s="483"/>
      <c r="E51" s="483"/>
      <c r="F51" s="483"/>
      <c r="G51" s="483"/>
      <c r="H51" s="483"/>
      <c r="I51" s="483"/>
      <c r="J51" s="483"/>
      <c r="K51" s="483"/>
      <c r="L51" s="484"/>
      <c r="M51" s="484"/>
      <c r="N51" s="484"/>
      <c r="O51" s="484"/>
      <c r="P51" s="484"/>
      <c r="Q51" s="484"/>
      <c r="R51" s="447"/>
      <c r="S51" s="447"/>
      <c r="T51" s="447"/>
      <c r="U51" s="447"/>
      <c r="V51" s="447"/>
      <c r="W51" s="447"/>
    </row>
    <row r="52" spans="1:23">
      <c r="A52" s="482"/>
      <c r="B52" s="483"/>
      <c r="C52" s="483"/>
      <c r="D52" s="483"/>
      <c r="E52" s="483"/>
      <c r="F52" s="483"/>
      <c r="G52" s="483"/>
      <c r="H52" s="483"/>
      <c r="I52" s="483"/>
      <c r="J52" s="483"/>
      <c r="K52" s="483"/>
      <c r="L52" s="484"/>
      <c r="M52" s="484"/>
      <c r="N52" s="484"/>
      <c r="O52" s="484"/>
      <c r="P52" s="484"/>
      <c r="Q52" s="484"/>
      <c r="R52" s="447"/>
      <c r="S52" s="447"/>
      <c r="T52" s="447"/>
      <c r="U52" s="447"/>
      <c r="V52" s="447"/>
      <c r="W52" s="447"/>
    </row>
    <row r="53" spans="1:23">
      <c r="A53" s="482"/>
      <c r="B53" s="483"/>
      <c r="C53" s="483"/>
      <c r="D53" s="483"/>
      <c r="E53" s="483"/>
      <c r="F53" s="483"/>
      <c r="G53" s="483"/>
      <c r="H53" s="483"/>
      <c r="I53" s="483"/>
      <c r="J53" s="483"/>
      <c r="K53" s="483"/>
      <c r="L53" s="484"/>
      <c r="M53" s="484"/>
      <c r="N53" s="484"/>
      <c r="O53" s="484"/>
      <c r="P53" s="484"/>
      <c r="Q53" s="484"/>
      <c r="R53" s="447"/>
      <c r="S53" s="447"/>
      <c r="T53" s="447"/>
      <c r="U53" s="447"/>
      <c r="V53" s="447"/>
      <c r="W53" s="447"/>
    </row>
    <row r="54" spans="1:23">
      <c r="A54" s="482"/>
      <c r="B54" s="483"/>
      <c r="C54" s="483"/>
      <c r="D54" s="483"/>
      <c r="E54" s="483"/>
      <c r="F54" s="483"/>
      <c r="G54" s="483"/>
      <c r="H54" s="483"/>
      <c r="I54" s="483"/>
      <c r="J54" s="483"/>
      <c r="K54" s="483"/>
      <c r="L54" s="484"/>
      <c r="M54" s="484"/>
      <c r="N54" s="484"/>
      <c r="O54" s="484"/>
      <c r="P54" s="484"/>
      <c r="Q54" s="484"/>
      <c r="R54" s="447"/>
      <c r="S54" s="447"/>
      <c r="T54" s="447"/>
      <c r="U54" s="447"/>
      <c r="V54" s="447"/>
      <c r="W54" s="447"/>
    </row>
    <row r="55" spans="1:23">
      <c r="A55" s="482"/>
      <c r="B55" s="483"/>
      <c r="C55" s="483"/>
      <c r="D55" s="483"/>
      <c r="E55" s="483"/>
      <c r="F55" s="483"/>
      <c r="G55" s="483"/>
      <c r="H55" s="483"/>
      <c r="I55" s="483"/>
      <c r="J55" s="483"/>
      <c r="K55" s="483"/>
      <c r="L55" s="484"/>
      <c r="M55" s="484"/>
      <c r="N55" s="484"/>
      <c r="O55" s="484"/>
      <c r="P55" s="484"/>
      <c r="Q55" s="484"/>
      <c r="R55" s="447"/>
      <c r="S55" s="447"/>
      <c r="T55" s="447"/>
      <c r="U55" s="447"/>
      <c r="V55" s="447"/>
      <c r="W55" s="447"/>
    </row>
    <row r="56" spans="1:23">
      <c r="A56" s="482"/>
      <c r="B56" s="483"/>
      <c r="C56" s="483"/>
      <c r="D56" s="483"/>
      <c r="E56" s="483"/>
      <c r="F56" s="483"/>
      <c r="G56" s="483"/>
      <c r="H56" s="483"/>
      <c r="I56" s="483"/>
      <c r="J56" s="483"/>
      <c r="K56" s="483"/>
      <c r="L56" s="484"/>
      <c r="M56" s="484"/>
      <c r="N56" s="484"/>
      <c r="O56" s="484"/>
      <c r="P56" s="484"/>
      <c r="Q56" s="484"/>
      <c r="R56" s="447"/>
      <c r="S56" s="447"/>
      <c r="T56" s="447"/>
      <c r="U56" s="447"/>
      <c r="V56" s="447"/>
      <c r="W56" s="447"/>
    </row>
    <row r="57" spans="1:23">
      <c r="A57" s="482"/>
      <c r="B57" s="483"/>
      <c r="C57" s="483"/>
      <c r="D57" s="483"/>
      <c r="E57" s="483"/>
      <c r="F57" s="483"/>
      <c r="G57" s="483"/>
      <c r="H57" s="483"/>
      <c r="I57" s="483"/>
      <c r="J57" s="483"/>
      <c r="K57" s="483"/>
      <c r="L57" s="484"/>
      <c r="M57" s="484"/>
      <c r="N57" s="484"/>
      <c r="O57" s="484"/>
      <c r="P57" s="484"/>
      <c r="Q57" s="484"/>
      <c r="R57" s="447"/>
      <c r="S57" s="447"/>
      <c r="T57" s="447"/>
      <c r="U57" s="447"/>
      <c r="V57" s="447"/>
      <c r="W57" s="447"/>
    </row>
    <row r="58" spans="1:23">
      <c r="A58" s="482"/>
      <c r="B58" s="483"/>
      <c r="C58" s="483"/>
      <c r="D58" s="483"/>
      <c r="E58" s="483"/>
      <c r="F58" s="483"/>
      <c r="G58" s="483"/>
      <c r="H58" s="483"/>
      <c r="I58" s="483"/>
      <c r="J58" s="483"/>
      <c r="K58" s="483"/>
      <c r="L58" s="484"/>
      <c r="M58" s="484"/>
      <c r="N58" s="484"/>
      <c r="O58" s="484"/>
      <c r="P58" s="484"/>
      <c r="Q58" s="484"/>
      <c r="R58" s="447"/>
      <c r="S58" s="447"/>
      <c r="T58" s="447"/>
      <c r="U58" s="447"/>
      <c r="V58" s="447"/>
      <c r="W58" s="447"/>
    </row>
    <row r="59" spans="1:23">
      <c r="A59" s="482"/>
      <c r="B59" s="483"/>
      <c r="C59" s="483"/>
      <c r="D59" s="483"/>
      <c r="E59" s="483"/>
      <c r="F59" s="483"/>
      <c r="G59" s="483"/>
      <c r="H59" s="483"/>
      <c r="I59" s="483"/>
      <c r="J59" s="483"/>
      <c r="K59" s="483"/>
      <c r="L59" s="484"/>
      <c r="M59" s="484"/>
      <c r="N59" s="484"/>
      <c r="O59" s="484"/>
      <c r="P59" s="484"/>
      <c r="Q59" s="484"/>
      <c r="R59" s="447"/>
      <c r="S59" s="447"/>
      <c r="T59" s="447"/>
      <c r="U59" s="447"/>
      <c r="V59" s="447"/>
      <c r="W59" s="447"/>
    </row>
    <row r="60" spans="1:23">
      <c r="A60" s="482"/>
      <c r="B60" s="483"/>
      <c r="C60" s="483"/>
      <c r="D60" s="483"/>
      <c r="E60" s="483"/>
      <c r="F60" s="483"/>
      <c r="G60" s="483"/>
      <c r="H60" s="483"/>
      <c r="I60" s="483"/>
      <c r="J60" s="483"/>
      <c r="K60" s="483"/>
      <c r="L60" s="484"/>
      <c r="M60" s="484"/>
      <c r="N60" s="484"/>
      <c r="O60" s="484"/>
      <c r="P60" s="484"/>
      <c r="Q60" s="484"/>
      <c r="R60" s="447"/>
      <c r="S60" s="447"/>
      <c r="T60" s="447"/>
      <c r="U60" s="447"/>
      <c r="V60" s="447"/>
      <c r="W60" s="447"/>
    </row>
    <row r="61" spans="1:23">
      <c r="A61" s="482"/>
      <c r="B61" s="483"/>
      <c r="C61" s="483"/>
      <c r="D61" s="483"/>
      <c r="E61" s="483"/>
      <c r="F61" s="483"/>
      <c r="G61" s="483"/>
      <c r="H61" s="483"/>
      <c r="I61" s="483"/>
      <c r="J61" s="483"/>
      <c r="K61" s="483"/>
      <c r="L61" s="484"/>
      <c r="M61" s="484"/>
      <c r="N61" s="484"/>
      <c r="O61" s="484"/>
      <c r="P61" s="484"/>
      <c r="Q61" s="484"/>
      <c r="R61" s="447"/>
      <c r="S61" s="447"/>
      <c r="T61" s="447"/>
      <c r="U61" s="447"/>
      <c r="V61" s="447"/>
      <c r="W61" s="447"/>
    </row>
    <row r="62" spans="1:23">
      <c r="A62" s="482"/>
      <c r="B62" s="483"/>
      <c r="C62" s="483"/>
      <c r="D62" s="483"/>
      <c r="E62" s="483"/>
      <c r="F62" s="483"/>
      <c r="G62" s="483"/>
      <c r="H62" s="483"/>
      <c r="I62" s="483"/>
      <c r="J62" s="483"/>
      <c r="K62" s="483"/>
      <c r="L62" s="484"/>
      <c r="M62" s="484"/>
      <c r="N62" s="484"/>
      <c r="O62" s="484"/>
      <c r="P62" s="484"/>
      <c r="Q62" s="484"/>
      <c r="R62" s="447"/>
      <c r="S62" s="447"/>
      <c r="T62" s="447"/>
      <c r="U62" s="447"/>
      <c r="V62" s="447"/>
      <c r="W62" s="447"/>
    </row>
    <row r="63" spans="1:23">
      <c r="A63" s="482"/>
      <c r="B63" s="483"/>
      <c r="C63" s="483"/>
      <c r="D63" s="483"/>
      <c r="E63" s="483"/>
      <c r="F63" s="483"/>
      <c r="G63" s="483"/>
      <c r="H63" s="483"/>
      <c r="I63" s="483"/>
      <c r="J63" s="483"/>
      <c r="K63" s="483"/>
      <c r="L63" s="484"/>
      <c r="M63" s="484"/>
      <c r="N63" s="484"/>
      <c r="O63" s="484"/>
      <c r="P63" s="484"/>
      <c r="Q63" s="484"/>
      <c r="R63" s="447"/>
      <c r="S63" s="447"/>
      <c r="T63" s="447"/>
      <c r="U63" s="447"/>
      <c r="V63" s="447"/>
      <c r="W63" s="447"/>
    </row>
    <row r="64" spans="1:23">
      <c r="A64" s="482"/>
      <c r="B64" s="483"/>
      <c r="C64" s="483"/>
      <c r="D64" s="483"/>
      <c r="E64" s="483"/>
      <c r="F64" s="483"/>
      <c r="G64" s="483"/>
      <c r="H64" s="483"/>
      <c r="I64" s="483"/>
      <c r="J64" s="483"/>
      <c r="K64" s="483"/>
      <c r="L64" s="484"/>
      <c r="M64" s="484"/>
      <c r="N64" s="484"/>
      <c r="O64" s="484"/>
      <c r="P64" s="484"/>
      <c r="Q64" s="484"/>
      <c r="R64" s="447"/>
      <c r="S64" s="447"/>
      <c r="T64" s="447"/>
      <c r="U64" s="447"/>
      <c r="V64" s="447"/>
      <c r="W64" s="447"/>
    </row>
    <row r="65" spans="1:23">
      <c r="A65" s="482"/>
      <c r="B65" s="483"/>
      <c r="C65" s="483"/>
      <c r="D65" s="483"/>
      <c r="E65" s="483"/>
      <c r="F65" s="483"/>
      <c r="G65" s="483"/>
      <c r="H65" s="483"/>
      <c r="I65" s="483"/>
      <c r="J65" s="483"/>
      <c r="K65" s="483"/>
      <c r="L65" s="484"/>
      <c r="M65" s="484"/>
      <c r="N65" s="484"/>
      <c r="O65" s="484"/>
      <c r="P65" s="484"/>
      <c r="Q65" s="484"/>
      <c r="R65" s="447"/>
      <c r="S65" s="447"/>
      <c r="T65" s="447"/>
      <c r="U65" s="447"/>
      <c r="V65" s="447"/>
      <c r="W65" s="447"/>
    </row>
    <row r="66" spans="1:23">
      <c r="A66" s="482"/>
      <c r="B66" s="483"/>
      <c r="C66" s="483"/>
      <c r="D66" s="483"/>
      <c r="E66" s="483"/>
      <c r="F66" s="483"/>
      <c r="G66" s="483"/>
      <c r="H66" s="483"/>
      <c r="I66" s="483"/>
      <c r="J66" s="483"/>
      <c r="K66" s="483"/>
      <c r="L66" s="484"/>
      <c r="M66" s="484"/>
      <c r="N66" s="484"/>
      <c r="O66" s="484"/>
      <c r="P66" s="484"/>
      <c r="Q66" s="484"/>
      <c r="R66" s="447"/>
      <c r="S66" s="447"/>
      <c r="T66" s="447"/>
      <c r="U66" s="447"/>
      <c r="V66" s="447"/>
      <c r="W66" s="447"/>
    </row>
    <row r="67" spans="1:23">
      <c r="A67" s="482"/>
      <c r="B67" s="483"/>
      <c r="C67" s="483"/>
      <c r="D67" s="483"/>
      <c r="E67" s="483"/>
      <c r="F67" s="483"/>
      <c r="G67" s="483"/>
      <c r="H67" s="483"/>
      <c r="I67" s="483"/>
      <c r="J67" s="483"/>
      <c r="K67" s="483"/>
      <c r="L67" s="484"/>
      <c r="M67" s="484"/>
      <c r="N67" s="484"/>
      <c r="O67" s="484"/>
      <c r="P67" s="484"/>
      <c r="Q67" s="484"/>
      <c r="R67" s="447"/>
      <c r="S67" s="447"/>
      <c r="T67" s="447"/>
      <c r="U67" s="447"/>
      <c r="V67" s="447"/>
      <c r="W67" s="447"/>
    </row>
    <row r="68" spans="1:23">
      <c r="A68" s="482"/>
      <c r="B68" s="483"/>
      <c r="C68" s="483"/>
      <c r="D68" s="483"/>
      <c r="E68" s="483"/>
      <c r="F68" s="483"/>
      <c r="G68" s="483"/>
      <c r="H68" s="483"/>
      <c r="I68" s="483"/>
      <c r="J68" s="483"/>
      <c r="K68" s="483"/>
      <c r="L68" s="484"/>
      <c r="M68" s="484"/>
      <c r="N68" s="484"/>
      <c r="O68" s="484"/>
      <c r="P68" s="484"/>
      <c r="Q68" s="484"/>
      <c r="R68" s="447"/>
      <c r="S68" s="447"/>
      <c r="T68" s="447"/>
      <c r="U68" s="447"/>
      <c r="V68" s="447"/>
      <c r="W68" s="447"/>
    </row>
    <row r="69" spans="1:23">
      <c r="A69" s="482"/>
      <c r="B69" s="483"/>
      <c r="C69" s="483"/>
      <c r="D69" s="483"/>
      <c r="E69" s="483"/>
      <c r="F69" s="483"/>
      <c r="G69" s="483"/>
      <c r="H69" s="483"/>
      <c r="I69" s="483"/>
      <c r="J69" s="483"/>
      <c r="K69" s="483"/>
      <c r="L69" s="484"/>
      <c r="M69" s="484"/>
      <c r="N69" s="484"/>
      <c r="O69" s="484"/>
      <c r="P69" s="484"/>
      <c r="Q69" s="484"/>
      <c r="R69" s="447"/>
      <c r="S69" s="447"/>
      <c r="T69" s="447"/>
      <c r="U69" s="447"/>
      <c r="V69" s="447"/>
      <c r="W69" s="447"/>
    </row>
    <row r="70" spans="1:23">
      <c r="A70" s="482"/>
      <c r="B70" s="483"/>
      <c r="C70" s="483"/>
      <c r="D70" s="483"/>
      <c r="E70" s="483"/>
      <c r="F70" s="483"/>
      <c r="G70" s="483"/>
      <c r="H70" s="483"/>
      <c r="I70" s="483"/>
      <c r="J70" s="483"/>
      <c r="K70" s="483"/>
      <c r="L70" s="484"/>
      <c r="M70" s="484"/>
      <c r="N70" s="484"/>
      <c r="O70" s="484"/>
      <c r="P70" s="484"/>
      <c r="Q70" s="484"/>
      <c r="R70" s="447"/>
      <c r="S70" s="447"/>
      <c r="T70" s="447"/>
      <c r="U70" s="447"/>
      <c r="V70" s="447"/>
      <c r="W70" s="447"/>
    </row>
    <row r="71" spans="1:23">
      <c r="A71" s="482"/>
      <c r="B71" s="483"/>
      <c r="C71" s="483"/>
      <c r="D71" s="483"/>
      <c r="E71" s="483"/>
      <c r="F71" s="483"/>
      <c r="G71" s="483"/>
      <c r="H71" s="483"/>
      <c r="I71" s="483"/>
      <c r="J71" s="483"/>
      <c r="K71" s="483"/>
      <c r="L71" s="484"/>
      <c r="M71" s="484"/>
      <c r="N71" s="484"/>
      <c r="O71" s="484"/>
      <c r="P71" s="484"/>
      <c r="Q71" s="484"/>
      <c r="R71" s="447"/>
      <c r="S71" s="447"/>
      <c r="T71" s="447"/>
      <c r="U71" s="447"/>
      <c r="V71" s="447"/>
      <c r="W71" s="447"/>
    </row>
    <row r="72" spans="1:23">
      <c r="A72" s="482"/>
      <c r="B72" s="483"/>
      <c r="C72" s="483"/>
      <c r="D72" s="483"/>
      <c r="E72" s="483"/>
      <c r="F72" s="483"/>
      <c r="G72" s="483"/>
      <c r="H72" s="483"/>
      <c r="I72" s="483"/>
      <c r="J72" s="483"/>
      <c r="K72" s="483"/>
      <c r="L72" s="484"/>
      <c r="M72" s="484"/>
      <c r="N72" s="484"/>
      <c r="O72" s="484"/>
      <c r="P72" s="484"/>
      <c r="Q72" s="484"/>
      <c r="R72" s="447"/>
      <c r="S72" s="447"/>
      <c r="T72" s="447"/>
      <c r="U72" s="447"/>
      <c r="V72" s="447"/>
      <c r="W72" s="447"/>
    </row>
    <row r="73" spans="1:23">
      <c r="A73" s="482"/>
      <c r="B73" s="483"/>
      <c r="C73" s="483"/>
      <c r="D73" s="483"/>
      <c r="E73" s="483"/>
      <c r="F73" s="483"/>
      <c r="G73" s="483"/>
      <c r="H73" s="483"/>
      <c r="I73" s="483"/>
      <c r="J73" s="483"/>
      <c r="K73" s="483"/>
      <c r="L73" s="484"/>
      <c r="M73" s="484"/>
      <c r="N73" s="484"/>
      <c r="O73" s="484"/>
      <c r="P73" s="484"/>
      <c r="Q73" s="484"/>
      <c r="R73" s="447"/>
      <c r="S73" s="447"/>
      <c r="T73" s="447"/>
      <c r="U73" s="447"/>
      <c r="V73" s="447"/>
      <c r="W73" s="447"/>
    </row>
    <row r="74" spans="1:23">
      <c r="A74" s="482"/>
      <c r="B74" s="483"/>
      <c r="C74" s="483"/>
      <c r="D74" s="483"/>
      <c r="E74" s="483"/>
      <c r="F74" s="483"/>
      <c r="G74" s="483"/>
      <c r="H74" s="483"/>
      <c r="I74" s="483"/>
      <c r="J74" s="483"/>
      <c r="K74" s="483"/>
      <c r="L74" s="484"/>
      <c r="M74" s="484"/>
      <c r="N74" s="484"/>
      <c r="O74" s="484"/>
      <c r="P74" s="484"/>
      <c r="Q74" s="484"/>
      <c r="R74" s="447"/>
      <c r="S74" s="447"/>
      <c r="T74" s="447"/>
      <c r="U74" s="447"/>
      <c r="V74" s="447"/>
      <c r="W74" s="447"/>
    </row>
    <row r="75" spans="1:23">
      <c r="A75" s="482"/>
      <c r="B75" s="483"/>
      <c r="C75" s="483"/>
      <c r="D75" s="483"/>
      <c r="E75" s="483"/>
      <c r="F75" s="483"/>
      <c r="G75" s="483"/>
      <c r="H75" s="483"/>
      <c r="I75" s="483"/>
      <c r="J75" s="483"/>
      <c r="K75" s="483"/>
      <c r="L75" s="484"/>
      <c r="M75" s="484"/>
      <c r="N75" s="484"/>
      <c r="O75" s="484"/>
      <c r="P75" s="484"/>
      <c r="Q75" s="484"/>
      <c r="R75" s="447"/>
      <c r="S75" s="447"/>
      <c r="T75" s="447"/>
      <c r="U75" s="447"/>
      <c r="V75" s="447"/>
      <c r="W75" s="447"/>
    </row>
    <row r="76" spans="1:23">
      <c r="A76" s="482"/>
      <c r="B76" s="483"/>
      <c r="C76" s="483"/>
      <c r="D76" s="483"/>
      <c r="E76" s="483"/>
      <c r="F76" s="483"/>
      <c r="G76" s="483"/>
      <c r="H76" s="483"/>
      <c r="I76" s="483"/>
      <c r="J76" s="483"/>
      <c r="K76" s="483"/>
      <c r="L76" s="484"/>
      <c r="M76" s="484"/>
      <c r="N76" s="484"/>
      <c r="O76" s="484"/>
      <c r="P76" s="484"/>
      <c r="Q76" s="484"/>
      <c r="R76" s="447"/>
      <c r="S76" s="447"/>
      <c r="T76" s="447"/>
      <c r="U76" s="447"/>
      <c r="V76" s="447"/>
      <c r="W76" s="447"/>
    </row>
    <row r="77" spans="1:23">
      <c r="A77" s="482"/>
      <c r="B77" s="483"/>
      <c r="C77" s="483"/>
      <c r="D77" s="483"/>
      <c r="E77" s="483"/>
      <c r="F77" s="483"/>
      <c r="G77" s="483"/>
      <c r="H77" s="483"/>
      <c r="I77" s="483"/>
      <c r="J77" s="483"/>
      <c r="K77" s="483"/>
      <c r="L77" s="484"/>
      <c r="M77" s="484"/>
      <c r="N77" s="484"/>
      <c r="O77" s="484"/>
      <c r="P77" s="484"/>
      <c r="Q77" s="484"/>
      <c r="R77" s="447"/>
      <c r="S77" s="447"/>
      <c r="T77" s="447"/>
      <c r="U77" s="447"/>
      <c r="V77" s="447"/>
      <c r="W77" s="447"/>
    </row>
    <row r="78" spans="1:23">
      <c r="A78" s="482"/>
      <c r="B78" s="483"/>
      <c r="C78" s="483"/>
      <c r="D78" s="483"/>
      <c r="E78" s="483"/>
      <c r="F78" s="483"/>
      <c r="G78" s="483"/>
      <c r="H78" s="483"/>
      <c r="I78" s="483"/>
      <c r="J78" s="483"/>
      <c r="K78" s="483"/>
      <c r="L78" s="484"/>
      <c r="M78" s="484"/>
      <c r="N78" s="484"/>
      <c r="O78" s="484"/>
      <c r="P78" s="484"/>
      <c r="Q78" s="484"/>
      <c r="R78" s="447"/>
      <c r="S78" s="447"/>
      <c r="T78" s="447"/>
      <c r="U78" s="447"/>
      <c r="V78" s="447"/>
      <c r="W78" s="447"/>
    </row>
    <row r="79" spans="1:23">
      <c r="A79" s="482"/>
      <c r="B79" s="483"/>
      <c r="C79" s="483"/>
      <c r="D79" s="483"/>
      <c r="E79" s="483"/>
      <c r="F79" s="483"/>
      <c r="G79" s="483"/>
      <c r="H79" s="483"/>
      <c r="I79" s="483"/>
      <c r="J79" s="483"/>
      <c r="K79" s="483"/>
      <c r="L79" s="484"/>
      <c r="M79" s="484"/>
      <c r="N79" s="484"/>
      <c r="O79" s="484"/>
      <c r="P79" s="484"/>
      <c r="Q79" s="484"/>
      <c r="R79" s="447"/>
      <c r="S79" s="447"/>
      <c r="T79" s="447"/>
      <c r="U79" s="447"/>
      <c r="V79" s="447"/>
      <c r="W79" s="447"/>
    </row>
    <row r="80" spans="1:23">
      <c r="A80" s="482"/>
      <c r="B80" s="483"/>
      <c r="C80" s="483"/>
      <c r="D80" s="483"/>
      <c r="R80" s="447"/>
      <c r="S80" s="447"/>
      <c r="T80" s="447"/>
      <c r="U80" s="447"/>
      <c r="V80" s="447"/>
      <c r="W80" s="447"/>
    </row>
    <row r="81" spans="1:23">
      <c r="A81" s="482"/>
      <c r="B81" s="483"/>
      <c r="C81" s="483"/>
      <c r="D81" s="483"/>
      <c r="R81" s="447"/>
      <c r="S81" s="447"/>
      <c r="T81" s="447"/>
      <c r="U81" s="447"/>
      <c r="V81" s="447"/>
      <c r="W81" s="447"/>
    </row>
    <row r="82" spans="1:23">
      <c r="A82" s="482"/>
      <c r="B82" s="483"/>
      <c r="C82" s="483"/>
      <c r="D82" s="483"/>
      <c r="R82" s="447"/>
      <c r="S82" s="447"/>
      <c r="T82" s="447"/>
      <c r="U82" s="447"/>
      <c r="V82" s="447"/>
      <c r="W82" s="447"/>
    </row>
    <row r="83" spans="1:23">
      <c r="A83" s="482"/>
      <c r="B83" s="483"/>
      <c r="C83" s="483"/>
      <c r="D83" s="483"/>
      <c r="R83" s="447"/>
      <c r="S83" s="447"/>
      <c r="T83" s="447"/>
      <c r="U83" s="447"/>
      <c r="V83" s="447"/>
      <c r="W83" s="447"/>
    </row>
    <row r="84" spans="1:23">
      <c r="A84" s="482"/>
      <c r="B84" s="483"/>
      <c r="C84" s="483"/>
      <c r="D84" s="483"/>
      <c r="R84" s="447"/>
      <c r="S84" s="447"/>
      <c r="T84" s="447"/>
      <c r="U84" s="447"/>
      <c r="V84" s="447"/>
      <c r="W84" s="447"/>
    </row>
    <row r="85" spans="1:23">
      <c r="A85" s="482"/>
      <c r="B85" s="483"/>
      <c r="C85" s="483"/>
      <c r="D85" s="483"/>
      <c r="R85" s="447"/>
      <c r="S85" s="447"/>
      <c r="T85" s="447"/>
      <c r="U85" s="447"/>
      <c r="V85" s="447"/>
      <c r="W85" s="447"/>
    </row>
    <row r="86" spans="1:23">
      <c r="A86" s="482"/>
      <c r="B86" s="483"/>
      <c r="C86" s="483"/>
      <c r="D86" s="483"/>
      <c r="R86" s="447"/>
      <c r="S86" s="447"/>
      <c r="T86" s="447"/>
      <c r="U86" s="447"/>
      <c r="V86" s="447"/>
      <c r="W86" s="447"/>
    </row>
    <row r="87" spans="1:23">
      <c r="A87" s="482"/>
      <c r="B87" s="483"/>
      <c r="C87" s="483"/>
      <c r="D87" s="483"/>
      <c r="R87" s="447"/>
      <c r="S87" s="447"/>
      <c r="T87" s="447"/>
      <c r="U87" s="447"/>
      <c r="V87" s="447"/>
      <c r="W87" s="447"/>
    </row>
    <row r="88" spans="1:23">
      <c r="A88" s="482"/>
      <c r="B88" s="483"/>
      <c r="C88" s="483"/>
      <c r="D88" s="483"/>
      <c r="R88" s="447"/>
      <c r="S88" s="447"/>
      <c r="T88" s="447"/>
      <c r="U88" s="447"/>
      <c r="V88" s="447"/>
      <c r="W88" s="447"/>
    </row>
    <row r="89" spans="1:23">
      <c r="A89" s="482"/>
      <c r="B89" s="483"/>
      <c r="C89" s="483"/>
      <c r="D89" s="483"/>
      <c r="R89" s="447"/>
      <c r="S89" s="447"/>
      <c r="T89" s="447"/>
      <c r="U89" s="447"/>
      <c r="V89" s="447"/>
      <c r="W89" s="447"/>
    </row>
    <row r="90" spans="1:23">
      <c r="A90" s="482"/>
      <c r="B90" s="483"/>
      <c r="C90" s="483"/>
      <c r="D90" s="483"/>
      <c r="R90" s="447"/>
      <c r="S90" s="447"/>
      <c r="T90" s="447"/>
      <c r="U90" s="447"/>
      <c r="V90" s="447"/>
      <c r="W90" s="447"/>
    </row>
    <row r="91" spans="1:23">
      <c r="A91" s="482"/>
      <c r="B91" s="483"/>
      <c r="C91" s="483"/>
      <c r="D91" s="483"/>
      <c r="R91" s="447"/>
      <c r="S91" s="447"/>
      <c r="T91" s="447"/>
      <c r="U91" s="447"/>
      <c r="V91" s="447"/>
      <c r="W91" s="447"/>
    </row>
    <row r="92" spans="1:23">
      <c r="A92" s="482"/>
      <c r="B92" s="483"/>
      <c r="C92" s="483"/>
      <c r="D92" s="483"/>
      <c r="R92" s="447"/>
      <c r="S92" s="447"/>
      <c r="T92" s="447"/>
      <c r="U92" s="447"/>
      <c r="V92" s="447"/>
      <c r="W92" s="447"/>
    </row>
    <row r="93" spans="1:23">
      <c r="A93" s="482"/>
      <c r="B93" s="483"/>
      <c r="C93" s="483"/>
      <c r="D93" s="483"/>
      <c r="R93" s="447"/>
      <c r="S93" s="447"/>
      <c r="T93" s="447"/>
      <c r="U93" s="447"/>
      <c r="V93" s="447"/>
      <c r="W93" s="447"/>
    </row>
    <row r="94" spans="1:23">
      <c r="A94" s="482"/>
      <c r="B94" s="483"/>
      <c r="C94" s="483"/>
      <c r="D94" s="483"/>
      <c r="R94" s="447"/>
      <c r="S94" s="447"/>
      <c r="T94" s="447"/>
      <c r="U94" s="447"/>
      <c r="V94" s="447"/>
      <c r="W94" s="447"/>
    </row>
    <row r="95" spans="1:23">
      <c r="A95" s="482"/>
      <c r="B95" s="483"/>
      <c r="C95" s="483"/>
      <c r="D95" s="483"/>
      <c r="R95" s="447"/>
      <c r="S95" s="447"/>
      <c r="T95" s="447"/>
      <c r="U95" s="447"/>
      <c r="V95" s="447"/>
      <c r="W95" s="447"/>
    </row>
    <row r="96" spans="1:23">
      <c r="A96" s="482"/>
      <c r="B96" s="483"/>
      <c r="C96" s="483"/>
      <c r="D96" s="483"/>
      <c r="R96" s="447"/>
      <c r="S96" s="447"/>
      <c r="T96" s="447"/>
      <c r="U96" s="447"/>
      <c r="V96" s="447"/>
      <c r="W96" s="447"/>
    </row>
    <row r="97" spans="1:23">
      <c r="A97" s="482"/>
      <c r="B97" s="483"/>
      <c r="C97" s="483"/>
      <c r="D97" s="483"/>
      <c r="R97" s="447"/>
      <c r="S97" s="447"/>
      <c r="T97" s="447"/>
      <c r="U97" s="447"/>
      <c r="V97" s="447"/>
      <c r="W97" s="447"/>
    </row>
    <row r="98" spans="1:23">
      <c r="A98" s="482"/>
      <c r="B98" s="483"/>
      <c r="C98" s="483"/>
      <c r="D98" s="483"/>
      <c r="R98" s="447"/>
      <c r="S98" s="447"/>
      <c r="T98" s="447"/>
      <c r="U98" s="447"/>
      <c r="V98" s="447"/>
      <c r="W98" s="447"/>
    </row>
    <row r="99" spans="1:23">
      <c r="A99" s="482"/>
      <c r="B99" s="483"/>
      <c r="C99" s="483"/>
      <c r="D99" s="483"/>
      <c r="R99" s="447"/>
      <c r="S99" s="447"/>
      <c r="T99" s="447"/>
      <c r="U99" s="447"/>
      <c r="V99" s="447"/>
      <c r="W99" s="447"/>
    </row>
    <row r="100" spans="1:23">
      <c r="A100" s="482"/>
      <c r="B100" s="483"/>
      <c r="C100" s="483"/>
      <c r="D100" s="483"/>
      <c r="R100" s="447"/>
      <c r="S100" s="447"/>
      <c r="T100" s="447"/>
      <c r="U100" s="447"/>
      <c r="V100" s="447"/>
      <c r="W100" s="447"/>
    </row>
    <row r="101" spans="1:23">
      <c r="A101" s="482"/>
      <c r="B101" s="483"/>
      <c r="C101" s="483"/>
      <c r="D101" s="483"/>
      <c r="R101" s="447"/>
      <c r="S101" s="447"/>
      <c r="T101" s="447"/>
      <c r="U101" s="447"/>
      <c r="V101" s="447"/>
      <c r="W101" s="447"/>
    </row>
    <row r="102" spans="1:23">
      <c r="A102" s="482"/>
      <c r="B102" s="483"/>
      <c r="C102" s="483"/>
      <c r="D102" s="483"/>
      <c r="R102" s="447"/>
      <c r="S102" s="447"/>
      <c r="T102" s="447"/>
      <c r="U102" s="447"/>
      <c r="V102" s="447"/>
      <c r="W102" s="447"/>
    </row>
    <row r="103" spans="1:23">
      <c r="A103" s="482"/>
      <c r="B103" s="483"/>
      <c r="C103" s="483"/>
      <c r="D103" s="483"/>
      <c r="R103" s="447"/>
      <c r="S103" s="447"/>
      <c r="T103" s="447"/>
      <c r="U103" s="447"/>
      <c r="V103" s="447"/>
      <c r="W103" s="447"/>
    </row>
    <row r="104" spans="1:23">
      <c r="A104" s="482"/>
      <c r="B104" s="483"/>
      <c r="C104" s="483"/>
      <c r="D104" s="483"/>
      <c r="R104" s="447"/>
      <c r="S104" s="447"/>
      <c r="T104" s="447"/>
      <c r="U104" s="447"/>
      <c r="V104" s="447"/>
      <c r="W104" s="447"/>
    </row>
    <row r="105" spans="1:23">
      <c r="A105" s="482"/>
      <c r="B105" s="483"/>
      <c r="C105" s="483"/>
      <c r="D105" s="483"/>
      <c r="R105" s="447"/>
      <c r="S105" s="447"/>
      <c r="T105" s="447"/>
      <c r="U105" s="447"/>
      <c r="V105" s="447"/>
      <c r="W105" s="447"/>
    </row>
    <row r="106" spans="1:23">
      <c r="R106" s="447"/>
      <c r="S106" s="447"/>
      <c r="T106" s="447"/>
      <c r="U106" s="447"/>
      <c r="V106" s="447"/>
      <c r="W106" s="447"/>
    </row>
    <row r="107" spans="1:23">
      <c r="R107" s="447"/>
      <c r="S107" s="447"/>
      <c r="T107" s="447"/>
      <c r="U107" s="447"/>
      <c r="V107" s="447"/>
      <c r="W107" s="447"/>
    </row>
  </sheetData>
  <mergeCells count="24">
    <mergeCell ref="A1:Z2"/>
    <mergeCell ref="A3:Z3"/>
    <mergeCell ref="A4:A7"/>
    <mergeCell ref="B4:B7"/>
    <mergeCell ref="C4:C7"/>
    <mergeCell ref="D4:D7"/>
    <mergeCell ref="E4:E7"/>
    <mergeCell ref="F4:F7"/>
    <mergeCell ref="G4:K4"/>
    <mergeCell ref="L4:N6"/>
    <mergeCell ref="A9:F9"/>
    <mergeCell ref="A21:F21"/>
    <mergeCell ref="Z5:Z7"/>
    <mergeCell ref="G6:G7"/>
    <mergeCell ref="H6:H7"/>
    <mergeCell ref="J6:J7"/>
    <mergeCell ref="K6:K7"/>
    <mergeCell ref="A8:Z8"/>
    <mergeCell ref="O4:Q6"/>
    <mergeCell ref="R4:T6"/>
    <mergeCell ref="U4:W6"/>
    <mergeCell ref="X4:X7"/>
    <mergeCell ref="Y4:Y7"/>
    <mergeCell ref="G5:K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2"/>
  <sheetViews>
    <sheetView topLeftCell="A46" workbookViewId="0">
      <selection activeCell="G58" sqref="G58"/>
    </sheetView>
  </sheetViews>
  <sheetFormatPr defaultColWidth="8.85546875" defaultRowHeight="15"/>
  <cols>
    <col min="1" max="1" width="4.85546875" style="536" customWidth="1"/>
    <col min="2" max="2" width="17.7109375" style="305" customWidth="1"/>
    <col min="3" max="3" width="27" style="305" customWidth="1"/>
    <col min="4" max="4" width="42.5703125" style="305" customWidth="1"/>
    <col min="5" max="5" width="27.7109375" style="305" customWidth="1"/>
    <col min="6" max="6" width="23" style="305" customWidth="1"/>
    <col min="7" max="7" width="25" style="305" customWidth="1"/>
    <col min="8" max="8" width="27.85546875" style="305" customWidth="1"/>
    <col min="9" max="9" width="16.140625" style="305" customWidth="1"/>
    <col min="10" max="10" width="16.85546875" style="305" customWidth="1"/>
    <col min="11" max="19" width="18.140625" style="305" customWidth="1"/>
    <col min="20" max="20" width="15.42578125" style="305" customWidth="1"/>
    <col min="21" max="21" width="23.28515625" style="305" customWidth="1"/>
    <col min="22" max="22" width="49.5703125" style="305" customWidth="1"/>
    <col min="23" max="23" width="20" customWidth="1"/>
    <col min="24" max="24" width="19.85546875" customWidth="1"/>
    <col min="25" max="25" width="20.140625" customWidth="1"/>
    <col min="26" max="26" width="16.7109375" customWidth="1"/>
    <col min="27" max="27" width="18.42578125" customWidth="1"/>
    <col min="28" max="28" width="31" customWidth="1"/>
  </cols>
  <sheetData>
    <row r="1" spans="1:28">
      <c r="A1" s="872" t="s">
        <v>759</v>
      </c>
      <c r="B1" s="872"/>
      <c r="C1" s="872"/>
      <c r="D1" s="872"/>
      <c r="E1" s="872"/>
      <c r="F1" s="872"/>
      <c r="G1" s="872"/>
      <c r="H1" s="872"/>
      <c r="I1" s="872"/>
      <c r="J1" s="872"/>
      <c r="K1" s="872"/>
      <c r="L1" s="872"/>
      <c r="M1" s="872"/>
      <c r="N1" s="872"/>
      <c r="O1" s="872"/>
      <c r="P1" s="872"/>
      <c r="Q1" s="872"/>
      <c r="R1" s="872"/>
      <c r="S1" s="872"/>
      <c r="T1" s="872"/>
      <c r="U1" s="872"/>
      <c r="V1" s="872"/>
    </row>
    <row r="2" spans="1:28">
      <c r="A2" s="873"/>
      <c r="B2" s="873"/>
      <c r="C2" s="873"/>
      <c r="D2" s="873"/>
      <c r="E2" s="873"/>
      <c r="F2" s="873"/>
      <c r="G2" s="873"/>
      <c r="H2" s="873"/>
      <c r="I2" s="873"/>
      <c r="J2" s="873"/>
      <c r="K2" s="873"/>
      <c r="L2" s="873"/>
      <c r="M2" s="873"/>
      <c r="N2" s="873"/>
      <c r="O2" s="873"/>
      <c r="P2" s="873"/>
      <c r="Q2" s="873"/>
      <c r="R2" s="873"/>
      <c r="S2" s="873"/>
      <c r="T2" s="873"/>
      <c r="U2" s="873"/>
      <c r="V2" s="873"/>
    </row>
    <row r="3" spans="1:28" ht="61.5" customHeight="1">
      <c r="A3" s="757" t="s">
        <v>1</v>
      </c>
      <c r="B3" s="732" t="s">
        <v>2</v>
      </c>
      <c r="C3" s="732" t="s">
        <v>3</v>
      </c>
      <c r="D3" s="732" t="s">
        <v>4</v>
      </c>
      <c r="E3" s="732" t="s">
        <v>5</v>
      </c>
      <c r="F3" s="732" t="s">
        <v>6</v>
      </c>
      <c r="G3" s="874" t="s">
        <v>7</v>
      </c>
      <c r="H3" s="875"/>
      <c r="I3" s="875"/>
      <c r="J3" s="876"/>
      <c r="K3" s="733" t="s">
        <v>9</v>
      </c>
      <c r="L3" s="734"/>
      <c r="M3" s="735"/>
      <c r="N3" s="733" t="s">
        <v>10</v>
      </c>
      <c r="O3" s="734"/>
      <c r="P3" s="735"/>
      <c r="Q3" s="733" t="s">
        <v>11</v>
      </c>
      <c r="R3" s="734"/>
      <c r="S3" s="735"/>
      <c r="T3" s="871" t="s">
        <v>13</v>
      </c>
      <c r="U3" s="732" t="s">
        <v>14</v>
      </c>
      <c r="V3" s="748" t="s">
        <v>15</v>
      </c>
      <c r="W3" s="733" t="s">
        <v>822</v>
      </c>
      <c r="X3" s="734"/>
      <c r="Y3" s="735"/>
      <c r="Z3" s="733" t="s">
        <v>823</v>
      </c>
      <c r="AA3" s="734"/>
      <c r="AB3" s="735"/>
    </row>
    <row r="4" spans="1:28" ht="10.5" customHeight="1">
      <c r="A4" s="757"/>
      <c r="B4" s="732"/>
      <c r="C4" s="732"/>
      <c r="D4" s="732"/>
      <c r="E4" s="732"/>
      <c r="F4" s="732"/>
      <c r="G4" s="732" t="s">
        <v>16</v>
      </c>
      <c r="H4" s="732" t="s">
        <v>17</v>
      </c>
      <c r="I4" s="820" t="s">
        <v>18</v>
      </c>
      <c r="J4" s="732" t="s">
        <v>20</v>
      </c>
      <c r="K4" s="736"/>
      <c r="L4" s="737"/>
      <c r="M4" s="738"/>
      <c r="N4" s="736"/>
      <c r="O4" s="737"/>
      <c r="P4" s="738"/>
      <c r="Q4" s="736"/>
      <c r="R4" s="737"/>
      <c r="S4" s="738"/>
      <c r="T4" s="871"/>
      <c r="U4" s="732"/>
      <c r="V4" s="749"/>
      <c r="W4" s="736"/>
      <c r="X4" s="737"/>
      <c r="Y4" s="738"/>
      <c r="Z4" s="736"/>
      <c r="AA4" s="737"/>
      <c r="AB4" s="738"/>
    </row>
    <row r="5" spans="1:28" ht="90" customHeight="1">
      <c r="A5" s="757"/>
      <c r="B5" s="732"/>
      <c r="C5" s="732"/>
      <c r="D5" s="732"/>
      <c r="E5" s="732"/>
      <c r="F5" s="732"/>
      <c r="G5" s="732"/>
      <c r="H5" s="732"/>
      <c r="I5" s="821"/>
      <c r="J5" s="732"/>
      <c r="K5" s="488" t="s">
        <v>26</v>
      </c>
      <c r="L5" s="488" t="s">
        <v>27</v>
      </c>
      <c r="M5" s="488" t="s">
        <v>28</v>
      </c>
      <c r="N5" s="488" t="s">
        <v>26</v>
      </c>
      <c r="O5" s="488" t="s">
        <v>27</v>
      </c>
      <c r="P5" s="488" t="s">
        <v>28</v>
      </c>
      <c r="Q5" s="488" t="s">
        <v>26</v>
      </c>
      <c r="R5" s="488" t="s">
        <v>27</v>
      </c>
      <c r="S5" s="488" t="s">
        <v>28</v>
      </c>
      <c r="T5" s="871"/>
      <c r="U5" s="732"/>
      <c r="V5" s="750"/>
      <c r="W5" s="488" t="s">
        <v>26</v>
      </c>
      <c r="X5" s="488" t="s">
        <v>27</v>
      </c>
      <c r="Y5" s="488" t="s">
        <v>28</v>
      </c>
      <c r="Z5" s="488" t="s">
        <v>26</v>
      </c>
      <c r="AA5" s="488" t="s">
        <v>27</v>
      </c>
      <c r="AB5" s="488" t="s">
        <v>28</v>
      </c>
    </row>
    <row r="6" spans="1:28" ht="27" customHeight="1">
      <c r="A6" s="6"/>
      <c r="B6" s="139">
        <v>1</v>
      </c>
      <c r="C6" s="139">
        <v>2</v>
      </c>
      <c r="D6" s="139">
        <v>3</v>
      </c>
      <c r="E6" s="139">
        <v>4</v>
      </c>
      <c r="F6" s="139">
        <v>5</v>
      </c>
      <c r="G6" s="139">
        <v>6.1</v>
      </c>
      <c r="H6" s="139">
        <v>6.2</v>
      </c>
      <c r="I6" s="139">
        <v>6.3</v>
      </c>
      <c r="J6" s="139">
        <v>6.4</v>
      </c>
      <c r="K6" s="140"/>
      <c r="L6" s="140"/>
      <c r="M6" s="140"/>
      <c r="N6" s="140"/>
      <c r="O6" s="140"/>
      <c r="P6" s="140"/>
      <c r="Q6" s="140"/>
      <c r="R6" s="140"/>
      <c r="S6" s="140"/>
      <c r="T6" s="139">
        <v>8</v>
      </c>
      <c r="U6" s="139">
        <v>9</v>
      </c>
      <c r="V6" s="139">
        <v>10</v>
      </c>
      <c r="W6" s="489"/>
      <c r="X6" s="489"/>
      <c r="Y6" s="489"/>
      <c r="Z6" s="489"/>
      <c r="AA6" s="489"/>
      <c r="AB6" s="489"/>
    </row>
    <row r="7" spans="1:28" s="491" customFormat="1" ht="33" customHeight="1">
      <c r="A7" s="865" t="s">
        <v>180</v>
      </c>
      <c r="B7" s="866"/>
      <c r="C7" s="866"/>
      <c r="D7" s="866"/>
      <c r="E7" s="866"/>
      <c r="F7" s="866"/>
      <c r="G7" s="866"/>
      <c r="H7" s="866"/>
      <c r="I7" s="866"/>
      <c r="J7" s="866"/>
      <c r="K7" s="866"/>
      <c r="L7" s="866"/>
      <c r="M7" s="866"/>
      <c r="N7" s="866"/>
      <c r="O7" s="866"/>
      <c r="P7" s="866"/>
      <c r="Q7" s="866"/>
      <c r="R7" s="866"/>
      <c r="S7" s="866"/>
      <c r="T7" s="866"/>
      <c r="U7" s="866"/>
      <c r="V7" s="867"/>
      <c r="W7" s="490"/>
      <c r="X7" s="490"/>
      <c r="Y7" s="490"/>
      <c r="Z7" s="490"/>
      <c r="AA7" s="490"/>
      <c r="AB7" s="490"/>
    </row>
    <row r="8" spans="1:28" s="504" customFormat="1" ht="171" customHeight="1">
      <c r="A8" s="492">
        <v>1</v>
      </c>
      <c r="B8" s="493" t="s">
        <v>778</v>
      </c>
      <c r="C8" s="494" t="s">
        <v>824</v>
      </c>
      <c r="D8" s="495" t="s">
        <v>825</v>
      </c>
      <c r="E8" s="494" t="s">
        <v>826</v>
      </c>
      <c r="F8" s="496" t="s">
        <v>827</v>
      </c>
      <c r="G8" s="497">
        <v>333898</v>
      </c>
      <c r="H8" s="497">
        <v>17574</v>
      </c>
      <c r="I8" s="497">
        <f>G8+H8</f>
        <v>351472</v>
      </c>
      <c r="J8" s="498"/>
      <c r="K8" s="499" t="s">
        <v>50</v>
      </c>
      <c r="L8" s="499" t="s">
        <v>88</v>
      </c>
      <c r="M8" s="499" t="s">
        <v>828</v>
      </c>
      <c r="N8" s="499"/>
      <c r="O8" s="499"/>
      <c r="P8" s="499"/>
      <c r="Q8" s="499"/>
      <c r="R8" s="499"/>
      <c r="S8" s="499"/>
      <c r="T8" s="500" t="s">
        <v>829</v>
      </c>
      <c r="U8" s="501"/>
      <c r="V8" s="502" t="s">
        <v>830</v>
      </c>
      <c r="W8" s="503"/>
      <c r="X8" s="503"/>
      <c r="Y8" s="503"/>
      <c r="Z8" s="503"/>
      <c r="AA8" s="503"/>
      <c r="AB8" s="503"/>
    </row>
    <row r="9" spans="1:28" ht="72" customHeight="1">
      <c r="A9" s="15"/>
      <c r="B9" s="493"/>
      <c r="C9" s="494"/>
      <c r="D9" s="505"/>
      <c r="E9" s="494"/>
      <c r="F9" s="496"/>
      <c r="G9" s="506">
        <v>333898</v>
      </c>
      <c r="H9" s="506">
        <v>17574</v>
      </c>
      <c r="I9" s="507">
        <f>SUM(G9:H9)</f>
        <v>351472</v>
      </c>
      <c r="J9" s="508"/>
      <c r="K9" s="509"/>
      <c r="L9" s="509"/>
      <c r="M9" s="506" t="s">
        <v>828</v>
      </c>
      <c r="N9" s="509"/>
      <c r="O9" s="509"/>
      <c r="P9" s="509"/>
      <c r="Q9" s="509"/>
      <c r="R9" s="509"/>
      <c r="S9" s="509"/>
      <c r="T9" s="500"/>
      <c r="U9" s="510"/>
      <c r="V9" s="511"/>
      <c r="W9" s="489"/>
      <c r="X9" s="489"/>
      <c r="Y9" s="489"/>
      <c r="Z9" s="489"/>
      <c r="AA9" s="489"/>
      <c r="AB9" s="489"/>
    </row>
    <row r="10" spans="1:28" s="491" customFormat="1" ht="33" customHeight="1">
      <c r="A10" s="865" t="s">
        <v>831</v>
      </c>
      <c r="B10" s="866"/>
      <c r="C10" s="866"/>
      <c r="D10" s="866"/>
      <c r="E10" s="866"/>
      <c r="F10" s="866"/>
      <c r="G10" s="866"/>
      <c r="H10" s="866"/>
      <c r="I10" s="866"/>
      <c r="J10" s="866"/>
      <c r="K10" s="866"/>
      <c r="L10" s="866"/>
      <c r="M10" s="866"/>
      <c r="N10" s="866"/>
      <c r="O10" s="866"/>
      <c r="P10" s="866"/>
      <c r="Q10" s="866"/>
      <c r="R10" s="866"/>
      <c r="S10" s="866"/>
      <c r="T10" s="866"/>
      <c r="U10" s="866"/>
      <c r="V10" s="867"/>
      <c r="W10" s="490"/>
      <c r="X10" s="490"/>
      <c r="Y10" s="490"/>
      <c r="Z10" s="490"/>
      <c r="AA10" s="490"/>
      <c r="AB10" s="490"/>
    </row>
    <row r="11" spans="1:28" s="504" customFormat="1" ht="171" customHeight="1">
      <c r="A11" s="492">
        <v>1</v>
      </c>
      <c r="B11" s="493" t="s">
        <v>778</v>
      </c>
      <c r="C11" s="494" t="s">
        <v>824</v>
      </c>
      <c r="D11" s="512" t="s">
        <v>832</v>
      </c>
      <c r="E11" s="494" t="s">
        <v>826</v>
      </c>
      <c r="F11" s="496" t="s">
        <v>833</v>
      </c>
      <c r="G11" s="497" t="s">
        <v>834</v>
      </c>
      <c r="H11" s="513" t="s">
        <v>835</v>
      </c>
      <c r="I11" s="514"/>
      <c r="J11" s="514"/>
      <c r="K11" s="515"/>
      <c r="L11" s="515"/>
      <c r="M11" s="515"/>
      <c r="N11" s="515"/>
      <c r="O11" s="515"/>
      <c r="P11" s="516" t="s">
        <v>836</v>
      </c>
      <c r="Q11" s="517"/>
      <c r="R11" s="517"/>
      <c r="S11" s="517"/>
      <c r="T11" s="500" t="s">
        <v>829</v>
      </c>
      <c r="U11" s="501"/>
      <c r="V11" s="518" t="s">
        <v>837</v>
      </c>
      <c r="W11" s="503"/>
      <c r="X11" s="503"/>
      <c r="Y11" s="503"/>
      <c r="Z11" s="503"/>
      <c r="AA11" s="503"/>
      <c r="AB11" s="503"/>
    </row>
    <row r="12" spans="1:28" s="504" customFormat="1" ht="171" customHeight="1">
      <c r="A12" s="492">
        <v>2</v>
      </c>
      <c r="B12" s="493" t="s">
        <v>778</v>
      </c>
      <c r="C12" s="494" t="s">
        <v>824</v>
      </c>
      <c r="D12" s="519" t="s">
        <v>838</v>
      </c>
      <c r="E12" s="494" t="s">
        <v>826</v>
      </c>
      <c r="F12" s="496" t="s">
        <v>839</v>
      </c>
      <c r="G12" s="515" t="s">
        <v>840</v>
      </c>
      <c r="H12" s="513" t="s">
        <v>841</v>
      </c>
      <c r="I12" s="514"/>
      <c r="J12" s="514"/>
      <c r="K12" s="515"/>
      <c r="L12" s="515"/>
      <c r="M12" s="515"/>
      <c r="N12" s="515"/>
      <c r="O12" s="515"/>
      <c r="P12" s="516" t="s">
        <v>842</v>
      </c>
      <c r="Q12" s="517"/>
      <c r="R12" s="517"/>
      <c r="S12" s="517"/>
      <c r="T12" s="500" t="s">
        <v>829</v>
      </c>
      <c r="U12" s="501"/>
      <c r="V12" s="518" t="s">
        <v>843</v>
      </c>
      <c r="W12" s="503"/>
      <c r="X12" s="503"/>
      <c r="Y12" s="503"/>
      <c r="Z12" s="503"/>
      <c r="AA12" s="503"/>
      <c r="AB12" s="503"/>
    </row>
    <row r="13" spans="1:28" s="504" customFormat="1" ht="171" customHeight="1">
      <c r="A13" s="492">
        <v>3</v>
      </c>
      <c r="B13" s="493" t="s">
        <v>778</v>
      </c>
      <c r="C13" s="494" t="s">
        <v>824</v>
      </c>
      <c r="D13" s="519" t="s">
        <v>844</v>
      </c>
      <c r="E13" s="494" t="s">
        <v>826</v>
      </c>
      <c r="F13" s="496" t="s">
        <v>845</v>
      </c>
      <c r="G13" s="515" t="s">
        <v>846</v>
      </c>
      <c r="H13" s="513" t="s">
        <v>847</v>
      </c>
      <c r="I13" s="514"/>
      <c r="J13" s="514"/>
      <c r="K13" s="515"/>
      <c r="L13" s="515"/>
      <c r="M13" s="515"/>
      <c r="N13" s="515"/>
      <c r="O13" s="515"/>
      <c r="P13" s="516" t="s">
        <v>848</v>
      </c>
      <c r="Q13" s="517"/>
      <c r="R13" s="517"/>
      <c r="S13" s="517"/>
      <c r="T13" s="500" t="s">
        <v>829</v>
      </c>
      <c r="U13" s="501"/>
      <c r="V13" s="518" t="s">
        <v>849</v>
      </c>
      <c r="W13" s="503"/>
      <c r="X13" s="503"/>
      <c r="Y13" s="503"/>
      <c r="Z13" s="503"/>
      <c r="AA13" s="503"/>
      <c r="AB13" s="503"/>
    </row>
    <row r="14" spans="1:28" s="504" customFormat="1" ht="171" customHeight="1">
      <c r="A14" s="492">
        <v>4</v>
      </c>
      <c r="B14" s="493" t="s">
        <v>778</v>
      </c>
      <c r="C14" s="494" t="s">
        <v>824</v>
      </c>
      <c r="D14" s="519" t="s">
        <v>850</v>
      </c>
      <c r="E14" s="494" t="s">
        <v>826</v>
      </c>
      <c r="F14" s="496" t="s">
        <v>851</v>
      </c>
      <c r="G14" s="515" t="s">
        <v>852</v>
      </c>
      <c r="H14" s="513" t="s">
        <v>853</v>
      </c>
      <c r="I14" s="514"/>
      <c r="J14" s="514"/>
      <c r="K14" s="515"/>
      <c r="L14" s="515"/>
      <c r="M14" s="515"/>
      <c r="N14" s="515"/>
      <c r="O14" s="515"/>
      <c r="P14" s="516" t="s">
        <v>854</v>
      </c>
      <c r="Q14" s="517"/>
      <c r="R14" s="517"/>
      <c r="S14" s="517"/>
      <c r="T14" s="500" t="s">
        <v>829</v>
      </c>
      <c r="U14" s="501"/>
      <c r="V14" s="518" t="s">
        <v>855</v>
      </c>
      <c r="W14" s="503"/>
      <c r="X14" s="503"/>
      <c r="Y14" s="503"/>
      <c r="Z14" s="503"/>
      <c r="AA14" s="503"/>
      <c r="AB14" s="503"/>
    </row>
    <row r="15" spans="1:28" s="504" customFormat="1" ht="171" customHeight="1">
      <c r="A15" s="492">
        <v>5</v>
      </c>
      <c r="B15" s="493" t="s">
        <v>778</v>
      </c>
      <c r="C15" s="494" t="s">
        <v>824</v>
      </c>
      <c r="D15" s="519" t="s">
        <v>856</v>
      </c>
      <c r="E15" s="494" t="s">
        <v>826</v>
      </c>
      <c r="F15" s="496" t="s">
        <v>827</v>
      </c>
      <c r="G15" s="515" t="s">
        <v>857</v>
      </c>
      <c r="H15" s="513" t="s">
        <v>858</v>
      </c>
      <c r="I15" s="514"/>
      <c r="J15" s="514"/>
      <c r="K15" s="515"/>
      <c r="L15" s="515"/>
      <c r="M15" s="515"/>
      <c r="N15" s="515"/>
      <c r="O15" s="515"/>
      <c r="P15" s="516" t="s">
        <v>859</v>
      </c>
      <c r="Q15" s="517"/>
      <c r="R15" s="517"/>
      <c r="S15" s="517"/>
      <c r="T15" s="500" t="s">
        <v>829</v>
      </c>
      <c r="U15" s="501"/>
      <c r="V15" s="518" t="s">
        <v>860</v>
      </c>
      <c r="W15" s="503"/>
      <c r="X15" s="503"/>
      <c r="Y15" s="503"/>
      <c r="Z15" s="503"/>
      <c r="AA15" s="503"/>
      <c r="AB15" s="503"/>
    </row>
    <row r="16" spans="1:28" s="504" customFormat="1" ht="171" customHeight="1">
      <c r="A16" s="492">
        <v>6</v>
      </c>
      <c r="B16" s="493" t="s">
        <v>778</v>
      </c>
      <c r="C16" s="494" t="s">
        <v>824</v>
      </c>
      <c r="D16" s="519" t="s">
        <v>861</v>
      </c>
      <c r="E16" s="494" t="s">
        <v>826</v>
      </c>
      <c r="F16" s="496" t="s">
        <v>862</v>
      </c>
      <c r="G16" s="515">
        <v>2935468.9</v>
      </c>
      <c r="H16" s="513">
        <v>154498.4</v>
      </c>
      <c r="I16" s="514"/>
      <c r="J16" s="514"/>
      <c r="K16" s="515"/>
      <c r="L16" s="515"/>
      <c r="M16" s="515"/>
      <c r="N16" s="515"/>
      <c r="O16" s="515"/>
      <c r="P16" s="516" t="s">
        <v>863</v>
      </c>
      <c r="Q16" s="517"/>
      <c r="R16" s="517"/>
      <c r="S16" s="517"/>
      <c r="T16" s="500" t="s">
        <v>829</v>
      </c>
      <c r="U16" s="501"/>
      <c r="V16" s="518" t="s">
        <v>864</v>
      </c>
      <c r="W16" s="503"/>
      <c r="X16" s="503"/>
      <c r="Y16" s="503"/>
      <c r="Z16" s="503"/>
      <c r="AA16" s="503"/>
      <c r="AB16" s="503"/>
    </row>
    <row r="17" spans="1:16384" s="504" customFormat="1" ht="171" customHeight="1">
      <c r="A17" s="492">
        <v>7</v>
      </c>
      <c r="B17" s="493" t="s">
        <v>778</v>
      </c>
      <c r="C17" s="494" t="s">
        <v>824</v>
      </c>
      <c r="D17" s="519" t="s">
        <v>865</v>
      </c>
      <c r="E17" s="494" t="s">
        <v>826</v>
      </c>
      <c r="F17" s="496" t="s">
        <v>866</v>
      </c>
      <c r="G17" s="515" t="s">
        <v>867</v>
      </c>
      <c r="H17" s="513" t="s">
        <v>868</v>
      </c>
      <c r="I17" s="514"/>
      <c r="J17" s="514"/>
      <c r="K17" s="515"/>
      <c r="L17" s="515"/>
      <c r="M17" s="515"/>
      <c r="N17" s="515"/>
      <c r="O17" s="515"/>
      <c r="P17" s="516" t="s">
        <v>869</v>
      </c>
      <c r="Q17" s="517"/>
      <c r="R17" s="517"/>
      <c r="S17" s="517"/>
      <c r="T17" s="500" t="s">
        <v>829</v>
      </c>
      <c r="U17" s="501"/>
      <c r="V17" s="518" t="s">
        <v>870</v>
      </c>
      <c r="W17" s="503"/>
      <c r="X17" s="503"/>
      <c r="Y17" s="503"/>
      <c r="Z17" s="503"/>
      <c r="AA17" s="503"/>
      <c r="AB17" s="503"/>
    </row>
    <row r="18" spans="1:16384" s="504" customFormat="1" ht="171" customHeight="1">
      <c r="A18" s="492">
        <v>8</v>
      </c>
      <c r="B18" s="493" t="s">
        <v>778</v>
      </c>
      <c r="C18" s="494" t="s">
        <v>824</v>
      </c>
      <c r="D18" s="519" t="s">
        <v>871</v>
      </c>
      <c r="E18" s="494" t="s">
        <v>826</v>
      </c>
      <c r="F18" s="496" t="s">
        <v>872</v>
      </c>
      <c r="G18" s="515" t="s">
        <v>873</v>
      </c>
      <c r="H18" s="513" t="s">
        <v>874</v>
      </c>
      <c r="I18" s="514"/>
      <c r="J18" s="514"/>
      <c r="K18" s="515"/>
      <c r="L18" s="515"/>
      <c r="M18" s="515"/>
      <c r="N18" s="515"/>
      <c r="O18" s="515"/>
      <c r="P18" s="516" t="s">
        <v>875</v>
      </c>
      <c r="Q18" s="517"/>
      <c r="R18" s="517"/>
      <c r="S18" s="517"/>
      <c r="T18" s="500" t="s">
        <v>829</v>
      </c>
      <c r="U18" s="501"/>
      <c r="V18" s="518" t="s">
        <v>876</v>
      </c>
      <c r="W18" s="503"/>
      <c r="X18" s="503"/>
      <c r="Y18" s="503"/>
      <c r="Z18" s="503"/>
      <c r="AA18" s="503"/>
      <c r="AB18" s="503"/>
    </row>
    <row r="19" spans="1:16384" s="504" customFormat="1" ht="171" customHeight="1">
      <c r="A19" s="492">
        <v>9</v>
      </c>
      <c r="B19" s="493" t="s">
        <v>778</v>
      </c>
      <c r="C19" s="494" t="s">
        <v>877</v>
      </c>
      <c r="D19" s="337" t="s">
        <v>878</v>
      </c>
      <c r="E19" s="494" t="s">
        <v>879</v>
      </c>
      <c r="F19" s="496" t="s">
        <v>880</v>
      </c>
      <c r="G19" s="515" t="s">
        <v>881</v>
      </c>
      <c r="H19" s="513" t="s">
        <v>882</v>
      </c>
      <c r="I19" s="514"/>
      <c r="J19" s="514"/>
      <c r="K19" s="515"/>
      <c r="L19" s="515"/>
      <c r="M19" s="515"/>
      <c r="N19" s="515"/>
      <c r="O19" s="515"/>
      <c r="P19" s="516" t="s">
        <v>883</v>
      </c>
      <c r="Q19" s="517"/>
      <c r="R19" s="517"/>
      <c r="S19" s="517"/>
      <c r="T19" s="500" t="s">
        <v>829</v>
      </c>
      <c r="U19" s="501"/>
      <c r="V19" s="518" t="s">
        <v>884</v>
      </c>
      <c r="W19" s="503"/>
      <c r="X19" s="503"/>
      <c r="Y19" s="503"/>
      <c r="Z19" s="503"/>
      <c r="AA19" s="503"/>
      <c r="AB19" s="503"/>
    </row>
    <row r="20" spans="1:16384" s="504" customFormat="1" ht="171" customHeight="1">
      <c r="A20" s="492">
        <v>10</v>
      </c>
      <c r="B20" s="493" t="s">
        <v>778</v>
      </c>
      <c r="C20" s="494" t="s">
        <v>824</v>
      </c>
      <c r="D20" s="520" t="s">
        <v>885</v>
      </c>
      <c r="E20" s="494" t="s">
        <v>826</v>
      </c>
      <c r="F20" s="496" t="s">
        <v>886</v>
      </c>
      <c r="G20" s="515" t="s">
        <v>887</v>
      </c>
      <c r="H20" s="513" t="s">
        <v>888</v>
      </c>
      <c r="I20" s="514"/>
      <c r="J20" s="514"/>
      <c r="K20" s="515"/>
      <c r="L20" s="515"/>
      <c r="M20" s="515"/>
      <c r="N20" s="515"/>
      <c r="O20" s="515"/>
      <c r="P20" s="521" t="s">
        <v>889</v>
      </c>
      <c r="Q20" s="517"/>
      <c r="R20" s="517"/>
      <c r="S20" s="517"/>
      <c r="T20" s="500" t="s">
        <v>829</v>
      </c>
      <c r="U20" s="501"/>
      <c r="V20" s="518" t="s">
        <v>890</v>
      </c>
      <c r="W20" s="503"/>
      <c r="X20" s="503"/>
      <c r="Y20" s="503"/>
      <c r="Z20" s="503"/>
      <c r="AA20" s="503"/>
      <c r="AB20" s="503"/>
    </row>
    <row r="21" spans="1:16384" ht="72" customHeight="1">
      <c r="A21" s="15"/>
      <c r="B21" s="493"/>
      <c r="C21" s="494"/>
      <c r="D21" s="505"/>
      <c r="E21" s="494"/>
      <c r="F21" s="496"/>
      <c r="G21" s="522" t="s">
        <v>891</v>
      </c>
      <c r="H21" s="522" t="s">
        <v>892</v>
      </c>
      <c r="I21" s="523"/>
      <c r="J21" s="523"/>
      <c r="K21" s="522"/>
      <c r="L21" s="522"/>
      <c r="M21" s="522"/>
      <c r="N21" s="522"/>
      <c r="O21" s="522"/>
      <c r="P21" s="522" t="s">
        <v>893</v>
      </c>
      <c r="Q21" s="509"/>
      <c r="R21" s="509"/>
      <c r="S21" s="509"/>
      <c r="T21" s="500"/>
      <c r="U21" s="510"/>
      <c r="V21" s="511"/>
      <c r="W21" s="489"/>
      <c r="X21" s="489"/>
      <c r="Y21" s="489"/>
      <c r="Z21" s="489"/>
      <c r="AA21" s="489"/>
      <c r="AB21" s="489"/>
    </row>
    <row r="22" spans="1:16384" s="491" customFormat="1" ht="33" customHeight="1">
      <c r="A22" s="865" t="s">
        <v>894</v>
      </c>
      <c r="B22" s="866"/>
      <c r="C22" s="866"/>
      <c r="D22" s="866"/>
      <c r="E22" s="866"/>
      <c r="F22" s="866"/>
      <c r="G22" s="866"/>
      <c r="H22" s="866"/>
      <c r="I22" s="866"/>
      <c r="J22" s="866"/>
      <c r="K22" s="866"/>
      <c r="L22" s="866"/>
      <c r="M22" s="866"/>
      <c r="N22" s="866"/>
      <c r="O22" s="866"/>
      <c r="P22" s="866"/>
      <c r="Q22" s="866"/>
      <c r="R22" s="866"/>
      <c r="S22" s="866"/>
      <c r="T22" s="866"/>
      <c r="U22" s="866"/>
      <c r="V22" s="867"/>
      <c r="W22" s="490"/>
      <c r="X22" s="490"/>
      <c r="Y22" s="490"/>
      <c r="Z22" s="490"/>
      <c r="AA22" s="490"/>
      <c r="AB22" s="490"/>
    </row>
    <row r="23" spans="1:16384" ht="153" customHeight="1">
      <c r="A23" s="322">
        <v>1</v>
      </c>
      <c r="B23" s="493" t="s">
        <v>778</v>
      </c>
      <c r="C23" s="494" t="s">
        <v>824</v>
      </c>
      <c r="D23" s="52" t="s">
        <v>895</v>
      </c>
      <c r="E23" s="494" t="s">
        <v>826</v>
      </c>
      <c r="F23" s="178" t="s">
        <v>896</v>
      </c>
      <c r="G23" s="524">
        <v>1558108.7</v>
      </c>
      <c r="H23" s="524">
        <v>82005.7</v>
      </c>
      <c r="I23" s="524">
        <f>SUM(G23:H23)</f>
        <v>1640114.4</v>
      </c>
      <c r="J23" s="304"/>
      <c r="K23" s="304"/>
      <c r="L23" s="304"/>
      <c r="M23" s="304"/>
      <c r="N23" s="304"/>
      <c r="O23" s="304"/>
      <c r="P23" s="304"/>
      <c r="Q23" s="304"/>
      <c r="R23" s="304"/>
      <c r="S23" s="52">
        <v>1640114.42</v>
      </c>
      <c r="T23" s="500" t="s">
        <v>829</v>
      </c>
      <c r="U23" s="304"/>
      <c r="V23" s="274" t="s">
        <v>897</v>
      </c>
      <c r="W23" s="304"/>
      <c r="X23" s="304"/>
      <c r="Y23" s="304"/>
      <c r="Z23" s="304"/>
      <c r="AA23" s="304"/>
      <c r="AB23" s="304"/>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c r="BJ23" s="305"/>
      <c r="BK23" s="305"/>
      <c r="BL23" s="305"/>
      <c r="BM23" s="305"/>
      <c r="BN23" s="305"/>
      <c r="BO23" s="305"/>
      <c r="BP23" s="305"/>
      <c r="BQ23" s="305"/>
      <c r="BR23" s="305"/>
      <c r="BS23" s="305"/>
      <c r="BT23" s="305"/>
      <c r="BU23" s="305"/>
      <c r="BV23" s="305"/>
      <c r="BW23" s="305"/>
      <c r="BX23" s="305"/>
      <c r="BY23" s="305"/>
      <c r="BZ23" s="305"/>
      <c r="CA23" s="305"/>
      <c r="CB23" s="305"/>
      <c r="CC23" s="305"/>
      <c r="CD23" s="305"/>
      <c r="CE23" s="305"/>
      <c r="CF23" s="305"/>
      <c r="CG23" s="305"/>
      <c r="CH23" s="305"/>
      <c r="CI23" s="305"/>
      <c r="CJ23" s="305"/>
      <c r="CK23" s="305"/>
      <c r="CL23" s="305"/>
      <c r="CM23" s="305"/>
      <c r="CN23" s="305"/>
      <c r="CO23" s="305"/>
      <c r="CP23" s="305"/>
      <c r="CQ23" s="305"/>
      <c r="CR23" s="305"/>
      <c r="CS23" s="305"/>
      <c r="CT23" s="305"/>
      <c r="CU23" s="305"/>
      <c r="CV23" s="305"/>
      <c r="CW23" s="305"/>
      <c r="CX23" s="305"/>
      <c r="CY23" s="305"/>
      <c r="CZ23" s="305"/>
      <c r="DA23" s="305"/>
      <c r="DB23" s="305"/>
      <c r="DC23" s="305"/>
      <c r="DD23" s="305"/>
      <c r="DE23" s="305"/>
      <c r="DF23" s="305"/>
      <c r="DG23" s="305"/>
      <c r="DH23" s="305"/>
      <c r="DI23" s="305"/>
      <c r="DJ23" s="305"/>
      <c r="DK23" s="305"/>
      <c r="DL23" s="305"/>
      <c r="DM23" s="305"/>
      <c r="DN23" s="305"/>
      <c r="DO23" s="305"/>
      <c r="DP23" s="305"/>
      <c r="DQ23" s="305"/>
      <c r="DR23" s="305"/>
      <c r="DS23" s="305"/>
      <c r="DT23" s="305"/>
      <c r="DU23" s="305"/>
      <c r="DV23" s="305"/>
      <c r="DW23" s="305"/>
      <c r="DX23" s="305"/>
      <c r="DY23" s="305"/>
      <c r="DZ23" s="305"/>
      <c r="EA23" s="305"/>
      <c r="EB23" s="305"/>
      <c r="EC23" s="305"/>
      <c r="ED23" s="305"/>
      <c r="EE23" s="305"/>
      <c r="EF23" s="305"/>
      <c r="EG23" s="305"/>
      <c r="EH23" s="305"/>
      <c r="EI23" s="305"/>
      <c r="EJ23" s="305"/>
      <c r="EK23" s="305"/>
      <c r="EL23" s="305"/>
      <c r="EM23" s="305"/>
      <c r="EN23" s="305"/>
      <c r="EO23" s="305"/>
      <c r="EP23" s="305"/>
      <c r="EQ23" s="305"/>
      <c r="ER23" s="305"/>
      <c r="ES23" s="305"/>
      <c r="ET23" s="305"/>
      <c r="EU23" s="305"/>
      <c r="EV23" s="305"/>
      <c r="EW23" s="305"/>
      <c r="EX23" s="305"/>
      <c r="EY23" s="305"/>
      <c r="EZ23" s="305"/>
      <c r="FA23" s="305"/>
      <c r="FB23" s="305"/>
      <c r="FC23" s="305"/>
      <c r="FD23" s="305"/>
      <c r="FE23" s="305"/>
      <c r="FF23" s="305"/>
      <c r="FG23" s="305"/>
      <c r="FH23" s="305"/>
      <c r="FI23" s="305"/>
      <c r="FJ23" s="305"/>
      <c r="FK23" s="305"/>
      <c r="FL23" s="305"/>
      <c r="FM23" s="305"/>
      <c r="FN23" s="305"/>
      <c r="FO23" s="305"/>
      <c r="FP23" s="305"/>
      <c r="FQ23" s="305"/>
      <c r="FR23" s="305"/>
      <c r="FS23" s="305"/>
      <c r="FT23" s="305"/>
      <c r="FU23" s="305"/>
      <c r="FV23" s="305"/>
      <c r="FW23" s="305"/>
      <c r="FX23" s="305"/>
      <c r="FY23" s="305"/>
      <c r="FZ23" s="305"/>
      <c r="GA23" s="305"/>
      <c r="GB23" s="305"/>
      <c r="GC23" s="305"/>
      <c r="GD23" s="305"/>
      <c r="GE23" s="305"/>
      <c r="GF23" s="305"/>
      <c r="GG23" s="305"/>
      <c r="GH23" s="305"/>
      <c r="GI23" s="305"/>
      <c r="GJ23" s="305"/>
      <c r="GK23" s="305"/>
      <c r="GL23" s="305"/>
      <c r="GM23" s="305"/>
      <c r="GN23" s="305"/>
      <c r="GO23" s="305"/>
      <c r="GP23" s="305"/>
      <c r="GQ23" s="305"/>
      <c r="GR23" s="305"/>
      <c r="GS23" s="305"/>
      <c r="GT23" s="305"/>
      <c r="GU23" s="305"/>
      <c r="GV23" s="305"/>
      <c r="GW23" s="305"/>
      <c r="GX23" s="305"/>
      <c r="GY23" s="305"/>
      <c r="GZ23" s="305"/>
      <c r="HA23" s="305"/>
      <c r="HB23" s="305"/>
      <c r="HC23" s="305"/>
      <c r="HD23" s="305"/>
      <c r="HE23" s="305"/>
      <c r="HF23" s="305"/>
      <c r="HG23" s="305"/>
      <c r="HH23" s="305"/>
      <c r="HI23" s="305"/>
      <c r="HJ23" s="305"/>
      <c r="HK23" s="305"/>
      <c r="HL23" s="305"/>
      <c r="HM23" s="305"/>
      <c r="HN23" s="305"/>
      <c r="HO23" s="305"/>
      <c r="HP23" s="305"/>
      <c r="HQ23" s="305"/>
      <c r="HR23" s="305"/>
      <c r="HS23" s="305"/>
      <c r="HT23" s="305"/>
      <c r="HU23" s="305"/>
      <c r="HV23" s="305"/>
      <c r="HW23" s="305"/>
      <c r="HX23" s="305"/>
      <c r="HY23" s="305"/>
      <c r="HZ23" s="305"/>
      <c r="IA23" s="305"/>
      <c r="IB23" s="305"/>
      <c r="IC23" s="305"/>
      <c r="ID23" s="305"/>
      <c r="IE23" s="305"/>
      <c r="IF23" s="305"/>
      <c r="IG23" s="305"/>
      <c r="IH23" s="305"/>
      <c r="II23" s="305"/>
      <c r="IJ23" s="305"/>
      <c r="IK23" s="305"/>
      <c r="IL23" s="305"/>
      <c r="IM23" s="305"/>
      <c r="IN23" s="305"/>
      <c r="IO23" s="305"/>
      <c r="IP23" s="305"/>
      <c r="IQ23" s="305"/>
      <c r="IR23" s="305"/>
      <c r="IS23" s="305"/>
      <c r="IT23" s="305"/>
      <c r="IU23" s="305"/>
      <c r="IV23" s="305"/>
      <c r="IW23" s="305"/>
      <c r="IX23" s="305"/>
      <c r="IY23" s="305"/>
      <c r="IZ23" s="305"/>
      <c r="JA23" s="305"/>
      <c r="JB23" s="305"/>
      <c r="JC23" s="305"/>
      <c r="JD23" s="305"/>
      <c r="JE23" s="305"/>
      <c r="JF23" s="305"/>
      <c r="JG23" s="305"/>
      <c r="JH23" s="305"/>
      <c r="JI23" s="305"/>
      <c r="JJ23" s="305"/>
      <c r="JK23" s="305"/>
      <c r="JL23" s="305"/>
      <c r="JM23" s="305"/>
      <c r="JN23" s="305"/>
      <c r="JO23" s="305"/>
      <c r="JP23" s="305"/>
      <c r="JQ23" s="305"/>
      <c r="JR23" s="305"/>
      <c r="JS23" s="305"/>
      <c r="JT23" s="305"/>
      <c r="JU23" s="305"/>
      <c r="JV23" s="305"/>
      <c r="JW23" s="305"/>
      <c r="JX23" s="305"/>
      <c r="JY23" s="305"/>
      <c r="JZ23" s="305"/>
      <c r="KA23" s="305"/>
      <c r="KB23" s="305"/>
      <c r="KC23" s="305"/>
      <c r="KD23" s="305"/>
      <c r="KE23" s="305"/>
      <c r="KF23" s="305"/>
      <c r="KG23" s="305"/>
      <c r="KH23" s="305"/>
      <c r="KI23" s="305"/>
      <c r="KJ23" s="305"/>
      <c r="KK23" s="305"/>
      <c r="KL23" s="305"/>
      <c r="KM23" s="305"/>
      <c r="KN23" s="305"/>
      <c r="KO23" s="305"/>
      <c r="KP23" s="305"/>
      <c r="KQ23" s="305"/>
      <c r="KR23" s="305"/>
      <c r="KS23" s="305"/>
      <c r="KT23" s="305"/>
      <c r="KU23" s="305"/>
      <c r="KV23" s="305"/>
      <c r="KW23" s="305"/>
      <c r="KX23" s="305"/>
      <c r="KY23" s="305"/>
      <c r="KZ23" s="305"/>
      <c r="LA23" s="305"/>
      <c r="LB23" s="305"/>
      <c r="LC23" s="305"/>
      <c r="LD23" s="305"/>
      <c r="LE23" s="305"/>
      <c r="LF23" s="305"/>
      <c r="LG23" s="305"/>
      <c r="LH23" s="305"/>
      <c r="LI23" s="305"/>
      <c r="LJ23" s="305"/>
      <c r="LK23" s="305"/>
      <c r="LL23" s="305"/>
      <c r="LM23" s="305"/>
      <c r="LN23" s="305"/>
      <c r="LO23" s="305"/>
      <c r="LP23" s="305"/>
      <c r="LQ23" s="305"/>
      <c r="LR23" s="305"/>
      <c r="LS23" s="305"/>
      <c r="LT23" s="305"/>
      <c r="LU23" s="305"/>
      <c r="LV23" s="305"/>
      <c r="LW23" s="305"/>
      <c r="LX23" s="305"/>
      <c r="LY23" s="305"/>
      <c r="LZ23" s="305"/>
      <c r="MA23" s="305"/>
      <c r="MB23" s="305"/>
      <c r="MC23" s="305"/>
      <c r="MD23" s="305"/>
      <c r="ME23" s="305"/>
      <c r="MF23" s="305"/>
      <c r="MG23" s="305"/>
      <c r="MH23" s="305"/>
      <c r="MI23" s="305"/>
      <c r="MJ23" s="305"/>
      <c r="MK23" s="305"/>
      <c r="ML23" s="305"/>
      <c r="MM23" s="305"/>
      <c r="MN23" s="305"/>
      <c r="MO23" s="305"/>
      <c r="MP23" s="305"/>
      <c r="MQ23" s="305"/>
      <c r="MR23" s="305"/>
      <c r="MS23" s="305"/>
      <c r="MT23" s="305"/>
      <c r="MU23" s="305"/>
      <c r="MV23" s="305"/>
      <c r="MW23" s="305"/>
      <c r="MX23" s="305"/>
      <c r="MY23" s="305"/>
      <c r="MZ23" s="305"/>
      <c r="NA23" s="305"/>
      <c r="NB23" s="305"/>
      <c r="NC23" s="305"/>
      <c r="ND23" s="305"/>
      <c r="NE23" s="305"/>
      <c r="NF23" s="305"/>
      <c r="NG23" s="305"/>
      <c r="NH23" s="305"/>
      <c r="NI23" s="305"/>
      <c r="NJ23" s="305"/>
      <c r="NK23" s="305"/>
      <c r="NL23" s="305"/>
      <c r="NM23" s="305"/>
      <c r="NN23" s="305"/>
      <c r="NO23" s="305"/>
      <c r="NP23" s="305"/>
      <c r="NQ23" s="305"/>
      <c r="NR23" s="305"/>
      <c r="NS23" s="305"/>
      <c r="NT23" s="305"/>
      <c r="NU23" s="305"/>
      <c r="NV23" s="305"/>
      <c r="NW23" s="305"/>
      <c r="NX23" s="305"/>
      <c r="NY23" s="305"/>
      <c r="NZ23" s="305"/>
      <c r="OA23" s="305"/>
      <c r="OB23" s="305"/>
      <c r="OC23" s="305"/>
      <c r="OD23" s="305"/>
      <c r="OE23" s="305"/>
      <c r="OF23" s="305"/>
      <c r="OG23" s="305"/>
      <c r="OH23" s="305"/>
      <c r="OI23" s="305"/>
      <c r="OJ23" s="305"/>
      <c r="OK23" s="305"/>
      <c r="OL23" s="305"/>
      <c r="OM23" s="305"/>
      <c r="ON23" s="305"/>
      <c r="OO23" s="305"/>
      <c r="OP23" s="305"/>
      <c r="OQ23" s="305"/>
      <c r="OR23" s="305"/>
      <c r="OS23" s="305"/>
      <c r="OT23" s="305"/>
      <c r="OU23" s="305"/>
      <c r="OV23" s="305"/>
      <c r="OW23" s="305"/>
      <c r="OX23" s="305"/>
      <c r="OY23" s="305"/>
      <c r="OZ23" s="305"/>
      <c r="PA23" s="305"/>
      <c r="PB23" s="305"/>
      <c r="PC23" s="305"/>
      <c r="PD23" s="305"/>
      <c r="PE23" s="305"/>
      <c r="PF23" s="305"/>
      <c r="PG23" s="305"/>
      <c r="PH23" s="305"/>
      <c r="PI23" s="305"/>
      <c r="PJ23" s="305"/>
      <c r="PK23" s="305"/>
      <c r="PL23" s="305"/>
      <c r="PM23" s="305"/>
      <c r="PN23" s="305"/>
      <c r="PO23" s="305"/>
      <c r="PP23" s="305"/>
      <c r="PQ23" s="305"/>
      <c r="PR23" s="305"/>
      <c r="PS23" s="305"/>
      <c r="PT23" s="305"/>
      <c r="PU23" s="305"/>
      <c r="PV23" s="305"/>
      <c r="PW23" s="305"/>
      <c r="PX23" s="305"/>
      <c r="PY23" s="305"/>
      <c r="PZ23" s="305"/>
      <c r="QA23" s="305"/>
      <c r="QB23" s="305"/>
      <c r="QC23" s="305"/>
      <c r="QD23" s="305"/>
      <c r="QE23" s="305"/>
      <c r="QF23" s="305"/>
      <c r="QG23" s="305"/>
      <c r="QH23" s="305"/>
      <c r="QI23" s="305"/>
      <c r="QJ23" s="305"/>
      <c r="QK23" s="305"/>
      <c r="QL23" s="305"/>
      <c r="QM23" s="305"/>
      <c r="QN23" s="305"/>
      <c r="QO23" s="305"/>
      <c r="QP23" s="305"/>
      <c r="QQ23" s="305"/>
      <c r="QR23" s="305"/>
      <c r="QS23" s="305"/>
      <c r="QT23" s="305"/>
      <c r="QU23" s="305"/>
      <c r="QV23" s="305"/>
      <c r="QW23" s="305"/>
      <c r="QX23" s="305"/>
      <c r="QY23" s="305"/>
      <c r="QZ23" s="305"/>
      <c r="RA23" s="305"/>
      <c r="RB23" s="305"/>
      <c r="RC23" s="305"/>
      <c r="RD23" s="305"/>
      <c r="RE23" s="305"/>
      <c r="RF23" s="305"/>
      <c r="RG23" s="305"/>
      <c r="RH23" s="305"/>
      <c r="RI23" s="305"/>
      <c r="RJ23" s="305"/>
      <c r="RK23" s="305"/>
      <c r="RL23" s="305"/>
      <c r="RM23" s="305"/>
      <c r="RN23" s="305"/>
      <c r="RO23" s="305"/>
      <c r="RP23" s="305"/>
      <c r="RQ23" s="305"/>
      <c r="RR23" s="305"/>
      <c r="RS23" s="305"/>
      <c r="RT23" s="305"/>
      <c r="RU23" s="305"/>
      <c r="RV23" s="305"/>
      <c r="RW23" s="305"/>
      <c r="RX23" s="305"/>
      <c r="RY23" s="305"/>
      <c r="RZ23" s="305"/>
      <c r="SA23" s="305"/>
      <c r="SB23" s="305"/>
      <c r="SC23" s="305"/>
      <c r="SD23" s="305"/>
      <c r="SE23" s="305"/>
      <c r="SF23" s="305"/>
      <c r="SG23" s="305"/>
      <c r="SH23" s="305"/>
      <c r="SI23" s="305"/>
      <c r="SJ23" s="305"/>
      <c r="SK23" s="305"/>
      <c r="SL23" s="305"/>
      <c r="SM23" s="305"/>
      <c r="SN23" s="305"/>
      <c r="SO23" s="305"/>
      <c r="SP23" s="305"/>
      <c r="SQ23" s="305"/>
      <c r="SR23" s="305"/>
      <c r="SS23" s="305"/>
      <c r="ST23" s="305"/>
      <c r="SU23" s="305"/>
      <c r="SV23" s="305"/>
      <c r="SW23" s="305"/>
      <c r="SX23" s="305"/>
      <c r="SY23" s="305"/>
      <c r="SZ23" s="305"/>
      <c r="TA23" s="305"/>
      <c r="TB23" s="305"/>
      <c r="TC23" s="305"/>
      <c r="TD23" s="305"/>
      <c r="TE23" s="305"/>
      <c r="TF23" s="305"/>
      <c r="TG23" s="305"/>
      <c r="TH23" s="305"/>
      <c r="TI23" s="305"/>
      <c r="TJ23" s="305"/>
      <c r="TK23" s="305"/>
      <c r="TL23" s="305"/>
      <c r="TM23" s="305"/>
      <c r="TN23" s="305"/>
      <c r="TO23" s="305"/>
      <c r="TP23" s="305"/>
      <c r="TQ23" s="305"/>
      <c r="TR23" s="305"/>
      <c r="TS23" s="305"/>
      <c r="TT23" s="305"/>
      <c r="TU23" s="305"/>
      <c r="TV23" s="305"/>
      <c r="TW23" s="305"/>
      <c r="TX23" s="305"/>
      <c r="TY23" s="305"/>
      <c r="TZ23" s="305"/>
      <c r="UA23" s="305"/>
      <c r="UB23" s="305"/>
      <c r="UC23" s="305"/>
      <c r="UD23" s="305"/>
      <c r="UE23" s="305"/>
      <c r="UF23" s="305"/>
      <c r="UG23" s="305"/>
      <c r="UH23" s="305"/>
      <c r="UI23" s="305"/>
      <c r="UJ23" s="305"/>
      <c r="UK23" s="305"/>
      <c r="UL23" s="305"/>
      <c r="UM23" s="305"/>
      <c r="UN23" s="305"/>
      <c r="UO23" s="305"/>
      <c r="UP23" s="305"/>
      <c r="UQ23" s="305"/>
      <c r="UR23" s="305"/>
      <c r="US23" s="305"/>
      <c r="UT23" s="305"/>
      <c r="UU23" s="305"/>
      <c r="UV23" s="305"/>
      <c r="UW23" s="305"/>
      <c r="UX23" s="305"/>
      <c r="UY23" s="305"/>
      <c r="UZ23" s="305"/>
      <c r="VA23" s="305"/>
      <c r="VB23" s="305"/>
      <c r="VC23" s="305"/>
      <c r="VD23" s="305"/>
      <c r="VE23" s="305"/>
      <c r="VF23" s="305"/>
      <c r="VG23" s="305"/>
      <c r="VH23" s="305"/>
      <c r="VI23" s="305"/>
      <c r="VJ23" s="305"/>
      <c r="VK23" s="305"/>
      <c r="VL23" s="305"/>
      <c r="VM23" s="305"/>
      <c r="VN23" s="305"/>
      <c r="VO23" s="305"/>
      <c r="VP23" s="305"/>
      <c r="VQ23" s="305"/>
      <c r="VR23" s="305"/>
      <c r="VS23" s="305"/>
      <c r="VT23" s="305"/>
      <c r="VU23" s="305"/>
      <c r="VV23" s="305"/>
      <c r="VW23" s="305"/>
      <c r="VX23" s="305"/>
      <c r="VY23" s="305"/>
      <c r="VZ23" s="305"/>
      <c r="WA23" s="305"/>
      <c r="WB23" s="305"/>
      <c r="WC23" s="305"/>
      <c r="WD23" s="305"/>
      <c r="WE23" s="305"/>
      <c r="WF23" s="305"/>
      <c r="WG23" s="305"/>
      <c r="WH23" s="305"/>
      <c r="WI23" s="305"/>
      <c r="WJ23" s="305"/>
      <c r="WK23" s="305"/>
      <c r="WL23" s="305"/>
      <c r="WM23" s="305"/>
      <c r="WN23" s="305"/>
      <c r="WO23" s="305"/>
      <c r="WP23" s="305"/>
      <c r="WQ23" s="305"/>
      <c r="WR23" s="305"/>
      <c r="WS23" s="305"/>
      <c r="WT23" s="305"/>
      <c r="WU23" s="305"/>
      <c r="WV23" s="305"/>
      <c r="WW23" s="305"/>
      <c r="WX23" s="305"/>
      <c r="WY23" s="305"/>
      <c r="WZ23" s="305"/>
      <c r="XA23" s="305"/>
      <c r="XB23" s="305"/>
      <c r="XC23" s="305"/>
      <c r="XD23" s="305"/>
      <c r="XE23" s="305"/>
      <c r="XF23" s="305"/>
      <c r="XG23" s="305"/>
      <c r="XH23" s="305"/>
      <c r="XI23" s="305"/>
      <c r="XJ23" s="305"/>
      <c r="XK23" s="305"/>
      <c r="XL23" s="305"/>
      <c r="XM23" s="305"/>
      <c r="XN23" s="305"/>
      <c r="XO23" s="305"/>
      <c r="XP23" s="305"/>
      <c r="XQ23" s="305"/>
      <c r="XR23" s="305"/>
      <c r="XS23" s="305"/>
      <c r="XT23" s="305"/>
      <c r="XU23" s="305"/>
      <c r="XV23" s="305"/>
      <c r="XW23" s="305"/>
      <c r="XX23" s="305"/>
      <c r="XY23" s="305"/>
      <c r="XZ23" s="305"/>
      <c r="YA23" s="305"/>
      <c r="YB23" s="305"/>
      <c r="YC23" s="305"/>
      <c r="YD23" s="305"/>
      <c r="YE23" s="305"/>
      <c r="YF23" s="305"/>
      <c r="YG23" s="305"/>
      <c r="YH23" s="305"/>
      <c r="YI23" s="305"/>
      <c r="YJ23" s="305"/>
      <c r="YK23" s="305"/>
      <c r="YL23" s="305"/>
      <c r="YM23" s="305"/>
      <c r="YN23" s="305"/>
      <c r="YO23" s="305"/>
      <c r="YP23" s="305"/>
      <c r="YQ23" s="305"/>
      <c r="YR23" s="305"/>
      <c r="YS23" s="305"/>
      <c r="YT23" s="305"/>
      <c r="YU23" s="305"/>
      <c r="YV23" s="305"/>
      <c r="YW23" s="305"/>
      <c r="YX23" s="305"/>
      <c r="YY23" s="305"/>
      <c r="YZ23" s="305"/>
      <c r="ZA23" s="305"/>
      <c r="ZB23" s="305"/>
      <c r="ZC23" s="305"/>
      <c r="ZD23" s="305"/>
      <c r="ZE23" s="305"/>
      <c r="ZF23" s="305"/>
      <c r="ZG23" s="305"/>
      <c r="ZH23" s="305"/>
      <c r="ZI23" s="305"/>
      <c r="ZJ23" s="305"/>
      <c r="ZK23" s="305"/>
      <c r="ZL23" s="305"/>
      <c r="ZM23" s="305"/>
      <c r="ZN23" s="305"/>
      <c r="ZO23" s="305"/>
      <c r="ZP23" s="305"/>
      <c r="ZQ23" s="305"/>
      <c r="ZR23" s="305"/>
      <c r="ZS23" s="305"/>
      <c r="ZT23" s="305"/>
      <c r="ZU23" s="305"/>
      <c r="ZV23" s="305"/>
      <c r="ZW23" s="305"/>
      <c r="ZX23" s="305"/>
      <c r="ZY23" s="305"/>
      <c r="ZZ23" s="305"/>
      <c r="AAA23" s="305"/>
      <c r="AAB23" s="305"/>
      <c r="AAC23" s="305"/>
      <c r="AAD23" s="305"/>
      <c r="AAE23" s="305"/>
      <c r="AAF23" s="305"/>
      <c r="AAG23" s="305"/>
      <c r="AAH23" s="305"/>
      <c r="AAI23" s="305"/>
      <c r="AAJ23" s="305"/>
      <c r="AAK23" s="305"/>
      <c r="AAL23" s="305"/>
      <c r="AAM23" s="305"/>
      <c r="AAN23" s="305"/>
      <c r="AAO23" s="305"/>
      <c r="AAP23" s="305"/>
      <c r="AAQ23" s="305"/>
      <c r="AAR23" s="305"/>
      <c r="AAS23" s="305"/>
      <c r="AAT23" s="305"/>
      <c r="AAU23" s="305"/>
      <c r="AAV23" s="305"/>
      <c r="AAW23" s="305"/>
      <c r="AAX23" s="305"/>
      <c r="AAY23" s="305"/>
      <c r="AAZ23" s="305"/>
      <c r="ABA23" s="305"/>
      <c r="ABB23" s="305"/>
      <c r="ABC23" s="305"/>
      <c r="ABD23" s="305"/>
      <c r="ABE23" s="305"/>
      <c r="ABF23" s="305"/>
      <c r="ABG23" s="305"/>
      <c r="ABH23" s="305"/>
      <c r="ABI23" s="305"/>
      <c r="ABJ23" s="305"/>
      <c r="ABK23" s="305"/>
      <c r="ABL23" s="305"/>
      <c r="ABM23" s="305"/>
      <c r="ABN23" s="305"/>
      <c r="ABO23" s="305"/>
      <c r="ABP23" s="305"/>
      <c r="ABQ23" s="305"/>
      <c r="ABR23" s="305"/>
      <c r="ABS23" s="305"/>
      <c r="ABT23" s="305"/>
      <c r="ABU23" s="305"/>
      <c r="ABV23" s="305"/>
      <c r="ABW23" s="305"/>
      <c r="ABX23" s="305"/>
      <c r="ABY23" s="305"/>
      <c r="ABZ23" s="305"/>
      <c r="ACA23" s="305"/>
      <c r="ACB23" s="305"/>
      <c r="ACC23" s="305"/>
      <c r="ACD23" s="305"/>
      <c r="ACE23" s="305"/>
      <c r="ACF23" s="305"/>
      <c r="ACG23" s="305"/>
      <c r="ACH23" s="305"/>
      <c r="ACI23" s="305"/>
      <c r="ACJ23" s="305"/>
      <c r="ACK23" s="305"/>
      <c r="ACL23" s="305"/>
      <c r="ACM23" s="305"/>
      <c r="ACN23" s="305"/>
      <c r="ACO23" s="305"/>
      <c r="ACP23" s="305"/>
      <c r="ACQ23" s="305"/>
      <c r="ACR23" s="305"/>
      <c r="ACS23" s="305"/>
      <c r="ACT23" s="305"/>
      <c r="ACU23" s="305"/>
      <c r="ACV23" s="305"/>
      <c r="ACW23" s="305"/>
      <c r="ACX23" s="305"/>
      <c r="ACY23" s="305"/>
      <c r="ACZ23" s="305"/>
      <c r="ADA23" s="305"/>
      <c r="ADB23" s="305"/>
      <c r="ADC23" s="305"/>
      <c r="ADD23" s="305"/>
      <c r="ADE23" s="305"/>
      <c r="ADF23" s="305"/>
      <c r="ADG23" s="305"/>
      <c r="ADH23" s="305"/>
      <c r="ADI23" s="305"/>
      <c r="ADJ23" s="305"/>
      <c r="ADK23" s="305"/>
      <c r="ADL23" s="305"/>
      <c r="ADM23" s="305"/>
      <c r="ADN23" s="305"/>
      <c r="ADO23" s="305"/>
      <c r="ADP23" s="305"/>
      <c r="ADQ23" s="305"/>
      <c r="ADR23" s="305"/>
      <c r="ADS23" s="305"/>
      <c r="ADT23" s="305"/>
      <c r="ADU23" s="305"/>
      <c r="ADV23" s="305"/>
      <c r="ADW23" s="305"/>
      <c r="ADX23" s="305"/>
      <c r="ADY23" s="305"/>
      <c r="ADZ23" s="305"/>
      <c r="AEA23" s="305"/>
      <c r="AEB23" s="305"/>
      <c r="AEC23" s="305"/>
      <c r="AED23" s="305"/>
      <c r="AEE23" s="305"/>
      <c r="AEF23" s="305"/>
      <c r="AEG23" s="305"/>
      <c r="AEH23" s="305"/>
      <c r="AEI23" s="305"/>
      <c r="AEJ23" s="305"/>
      <c r="AEK23" s="305"/>
      <c r="AEL23" s="305"/>
      <c r="AEM23" s="305"/>
      <c r="AEN23" s="305"/>
      <c r="AEO23" s="305"/>
      <c r="AEP23" s="305"/>
      <c r="AEQ23" s="305"/>
      <c r="AER23" s="305"/>
      <c r="AES23" s="305"/>
      <c r="AET23" s="305"/>
      <c r="AEU23" s="305"/>
      <c r="AEV23" s="305"/>
      <c r="AEW23" s="305"/>
      <c r="AEX23" s="305"/>
      <c r="AEY23" s="305"/>
      <c r="AEZ23" s="305"/>
      <c r="AFA23" s="305"/>
      <c r="AFB23" s="305"/>
      <c r="AFC23" s="305"/>
      <c r="AFD23" s="305"/>
      <c r="AFE23" s="305"/>
      <c r="AFF23" s="305"/>
      <c r="AFG23" s="305"/>
      <c r="AFH23" s="305"/>
      <c r="AFI23" s="305"/>
      <c r="AFJ23" s="305"/>
      <c r="AFK23" s="305"/>
      <c r="AFL23" s="305"/>
      <c r="AFM23" s="305"/>
      <c r="AFN23" s="305"/>
      <c r="AFO23" s="305"/>
      <c r="AFP23" s="305"/>
      <c r="AFQ23" s="305"/>
      <c r="AFR23" s="305"/>
      <c r="AFS23" s="305"/>
      <c r="AFT23" s="305"/>
      <c r="AFU23" s="305"/>
      <c r="AFV23" s="305"/>
      <c r="AFW23" s="305"/>
      <c r="AFX23" s="305"/>
      <c r="AFY23" s="305"/>
      <c r="AFZ23" s="305"/>
      <c r="AGA23" s="305"/>
      <c r="AGB23" s="305"/>
      <c r="AGC23" s="305"/>
      <c r="AGD23" s="305"/>
      <c r="AGE23" s="305"/>
      <c r="AGF23" s="305"/>
      <c r="AGG23" s="305"/>
      <c r="AGH23" s="305"/>
      <c r="AGI23" s="305"/>
      <c r="AGJ23" s="305"/>
      <c r="AGK23" s="305"/>
      <c r="AGL23" s="305"/>
      <c r="AGM23" s="305"/>
      <c r="AGN23" s="305"/>
      <c r="AGO23" s="305"/>
      <c r="AGP23" s="305"/>
      <c r="AGQ23" s="305"/>
      <c r="AGR23" s="305"/>
      <c r="AGS23" s="305"/>
      <c r="AGT23" s="305"/>
      <c r="AGU23" s="305"/>
      <c r="AGV23" s="305"/>
      <c r="AGW23" s="305"/>
      <c r="AGX23" s="305"/>
      <c r="AGY23" s="305"/>
      <c r="AGZ23" s="305"/>
      <c r="AHA23" s="305"/>
      <c r="AHB23" s="305"/>
      <c r="AHC23" s="305"/>
      <c r="AHD23" s="305"/>
      <c r="AHE23" s="305"/>
      <c r="AHF23" s="305"/>
      <c r="AHG23" s="305"/>
      <c r="AHH23" s="305"/>
      <c r="AHI23" s="305"/>
      <c r="AHJ23" s="305"/>
      <c r="AHK23" s="305"/>
      <c r="AHL23" s="305"/>
      <c r="AHM23" s="305"/>
      <c r="AHN23" s="305"/>
      <c r="AHO23" s="305"/>
      <c r="AHP23" s="305"/>
      <c r="AHQ23" s="305"/>
      <c r="AHR23" s="305"/>
      <c r="AHS23" s="305"/>
      <c r="AHT23" s="305"/>
      <c r="AHU23" s="305"/>
      <c r="AHV23" s="305"/>
      <c r="AHW23" s="305"/>
      <c r="AHX23" s="305"/>
      <c r="AHY23" s="305"/>
      <c r="AHZ23" s="305"/>
      <c r="AIA23" s="305"/>
      <c r="AIB23" s="305"/>
      <c r="AIC23" s="305"/>
      <c r="AID23" s="305"/>
      <c r="AIE23" s="305"/>
      <c r="AIF23" s="305"/>
      <c r="AIG23" s="305"/>
      <c r="AIH23" s="305"/>
      <c r="AII23" s="305"/>
      <c r="AIJ23" s="305"/>
      <c r="AIK23" s="305"/>
      <c r="AIL23" s="305"/>
      <c r="AIM23" s="305"/>
      <c r="AIN23" s="305"/>
      <c r="AIO23" s="305"/>
      <c r="AIP23" s="305"/>
      <c r="AIQ23" s="305"/>
      <c r="AIR23" s="305"/>
      <c r="AIS23" s="305"/>
      <c r="AIT23" s="305"/>
      <c r="AIU23" s="305"/>
      <c r="AIV23" s="305"/>
      <c r="AIW23" s="305"/>
      <c r="AIX23" s="305"/>
      <c r="AIY23" s="305"/>
      <c r="AIZ23" s="305"/>
      <c r="AJA23" s="305"/>
      <c r="AJB23" s="305"/>
      <c r="AJC23" s="305"/>
      <c r="AJD23" s="305"/>
      <c r="AJE23" s="305"/>
      <c r="AJF23" s="305"/>
      <c r="AJG23" s="305"/>
      <c r="AJH23" s="305"/>
      <c r="AJI23" s="305"/>
      <c r="AJJ23" s="305"/>
      <c r="AJK23" s="305"/>
      <c r="AJL23" s="305"/>
      <c r="AJM23" s="305"/>
      <c r="AJN23" s="305"/>
      <c r="AJO23" s="305"/>
      <c r="AJP23" s="305"/>
      <c r="AJQ23" s="305"/>
      <c r="AJR23" s="305"/>
      <c r="AJS23" s="305"/>
      <c r="AJT23" s="305"/>
      <c r="AJU23" s="305"/>
      <c r="AJV23" s="305"/>
      <c r="AJW23" s="305"/>
      <c r="AJX23" s="305"/>
      <c r="AJY23" s="305"/>
      <c r="AJZ23" s="305"/>
      <c r="AKA23" s="305"/>
      <c r="AKB23" s="305"/>
      <c r="AKC23" s="305"/>
      <c r="AKD23" s="305"/>
      <c r="AKE23" s="305"/>
      <c r="AKF23" s="305"/>
      <c r="AKG23" s="305"/>
      <c r="AKH23" s="305"/>
      <c r="AKI23" s="305"/>
      <c r="AKJ23" s="305"/>
      <c r="AKK23" s="305"/>
      <c r="AKL23" s="305"/>
      <c r="AKM23" s="305"/>
      <c r="AKN23" s="305"/>
      <c r="AKO23" s="305"/>
      <c r="AKP23" s="305"/>
      <c r="AKQ23" s="305"/>
      <c r="AKR23" s="305"/>
      <c r="AKS23" s="305"/>
      <c r="AKT23" s="305"/>
      <c r="AKU23" s="305"/>
      <c r="AKV23" s="305"/>
      <c r="AKW23" s="305"/>
      <c r="AKX23" s="305"/>
      <c r="AKY23" s="305"/>
      <c r="AKZ23" s="305"/>
      <c r="ALA23" s="305"/>
      <c r="ALB23" s="305"/>
      <c r="ALC23" s="305"/>
      <c r="ALD23" s="305"/>
      <c r="ALE23" s="305"/>
      <c r="ALF23" s="305"/>
      <c r="ALG23" s="305"/>
      <c r="ALH23" s="305"/>
      <c r="ALI23" s="305"/>
      <c r="ALJ23" s="305"/>
      <c r="ALK23" s="305"/>
      <c r="ALL23" s="305"/>
      <c r="ALM23" s="305"/>
      <c r="ALN23" s="305"/>
      <c r="ALO23" s="305"/>
      <c r="ALP23" s="305"/>
      <c r="ALQ23" s="305"/>
      <c r="ALR23" s="305"/>
      <c r="ALS23" s="305"/>
      <c r="ALT23" s="305"/>
      <c r="ALU23" s="305"/>
      <c r="ALV23" s="305"/>
      <c r="ALW23" s="305"/>
      <c r="ALX23" s="305"/>
      <c r="ALY23" s="305"/>
      <c r="ALZ23" s="305"/>
      <c r="AMA23" s="305"/>
      <c r="AMB23" s="305"/>
      <c r="AMC23" s="305"/>
      <c r="AMD23" s="305"/>
      <c r="AME23" s="305"/>
      <c r="AMF23" s="305"/>
      <c r="AMG23" s="305"/>
      <c r="AMH23" s="305"/>
      <c r="AMI23" s="305"/>
      <c r="AMJ23" s="305"/>
      <c r="AMK23" s="305"/>
      <c r="AML23" s="305"/>
      <c r="AMM23" s="305"/>
      <c r="AMN23" s="305"/>
      <c r="AMO23" s="305"/>
      <c r="AMP23" s="305"/>
      <c r="AMQ23" s="305"/>
      <c r="AMR23" s="305"/>
      <c r="AMS23" s="305"/>
      <c r="AMT23" s="305"/>
      <c r="AMU23" s="305"/>
      <c r="AMV23" s="305"/>
      <c r="AMW23" s="305"/>
      <c r="AMX23" s="305"/>
      <c r="AMY23" s="305"/>
      <c r="AMZ23" s="305"/>
      <c r="ANA23" s="305"/>
      <c r="ANB23" s="305"/>
      <c r="ANC23" s="305"/>
      <c r="AND23" s="305"/>
      <c r="ANE23" s="305"/>
      <c r="ANF23" s="305"/>
      <c r="ANG23" s="305"/>
      <c r="ANH23" s="305"/>
      <c r="ANI23" s="305"/>
      <c r="ANJ23" s="305"/>
      <c r="ANK23" s="305"/>
      <c r="ANL23" s="305"/>
      <c r="ANM23" s="305"/>
      <c r="ANN23" s="305"/>
      <c r="ANO23" s="305"/>
      <c r="ANP23" s="305"/>
      <c r="ANQ23" s="305"/>
      <c r="ANR23" s="305"/>
      <c r="ANS23" s="305"/>
      <c r="ANT23" s="305"/>
      <c r="ANU23" s="305"/>
      <c r="ANV23" s="305"/>
      <c r="ANW23" s="305"/>
      <c r="ANX23" s="305"/>
      <c r="ANY23" s="305"/>
      <c r="ANZ23" s="305"/>
      <c r="AOA23" s="305"/>
      <c r="AOB23" s="305"/>
      <c r="AOC23" s="305"/>
      <c r="AOD23" s="305"/>
      <c r="AOE23" s="305"/>
      <c r="AOF23" s="305"/>
      <c r="AOG23" s="305"/>
      <c r="AOH23" s="305"/>
      <c r="AOI23" s="305"/>
      <c r="AOJ23" s="305"/>
      <c r="AOK23" s="305"/>
      <c r="AOL23" s="305"/>
      <c r="AOM23" s="305"/>
      <c r="AON23" s="305"/>
      <c r="AOO23" s="305"/>
      <c r="AOP23" s="305"/>
      <c r="AOQ23" s="305"/>
      <c r="AOR23" s="305"/>
      <c r="AOS23" s="305"/>
      <c r="AOT23" s="305"/>
      <c r="AOU23" s="305"/>
      <c r="AOV23" s="305"/>
      <c r="AOW23" s="305"/>
      <c r="AOX23" s="305"/>
      <c r="AOY23" s="305"/>
      <c r="AOZ23" s="305"/>
      <c r="APA23" s="305"/>
      <c r="APB23" s="305"/>
      <c r="APC23" s="305"/>
      <c r="APD23" s="305"/>
      <c r="APE23" s="305"/>
      <c r="APF23" s="305"/>
      <c r="APG23" s="305"/>
      <c r="APH23" s="305"/>
      <c r="API23" s="305"/>
      <c r="APJ23" s="305"/>
      <c r="APK23" s="305"/>
      <c r="APL23" s="305"/>
      <c r="APM23" s="305"/>
      <c r="APN23" s="305"/>
      <c r="APO23" s="305"/>
      <c r="APP23" s="305"/>
      <c r="APQ23" s="305"/>
      <c r="APR23" s="305"/>
      <c r="APS23" s="305"/>
      <c r="APT23" s="305"/>
      <c r="APU23" s="305"/>
      <c r="APV23" s="305"/>
      <c r="APW23" s="305"/>
      <c r="APX23" s="305"/>
      <c r="APY23" s="305"/>
      <c r="APZ23" s="305"/>
      <c r="AQA23" s="305"/>
      <c r="AQB23" s="305"/>
      <c r="AQC23" s="305"/>
      <c r="AQD23" s="305"/>
      <c r="AQE23" s="305"/>
      <c r="AQF23" s="305"/>
      <c r="AQG23" s="305"/>
      <c r="AQH23" s="305"/>
      <c r="AQI23" s="305"/>
      <c r="AQJ23" s="305"/>
      <c r="AQK23" s="305"/>
      <c r="AQL23" s="305"/>
      <c r="AQM23" s="305"/>
      <c r="AQN23" s="305"/>
      <c r="AQO23" s="305"/>
      <c r="AQP23" s="305"/>
      <c r="AQQ23" s="305"/>
      <c r="AQR23" s="305"/>
      <c r="AQS23" s="305"/>
      <c r="AQT23" s="305"/>
      <c r="AQU23" s="305"/>
      <c r="AQV23" s="305"/>
      <c r="AQW23" s="305"/>
      <c r="AQX23" s="305"/>
      <c r="AQY23" s="305"/>
      <c r="AQZ23" s="305"/>
      <c r="ARA23" s="305"/>
      <c r="ARB23" s="305"/>
      <c r="ARC23" s="305"/>
      <c r="ARD23" s="305"/>
      <c r="ARE23" s="305"/>
      <c r="ARF23" s="305"/>
      <c r="ARG23" s="305"/>
      <c r="ARH23" s="305"/>
      <c r="ARI23" s="305"/>
      <c r="ARJ23" s="305"/>
      <c r="ARK23" s="305"/>
      <c r="ARL23" s="305"/>
      <c r="ARM23" s="305"/>
      <c r="ARN23" s="305"/>
      <c r="ARO23" s="305"/>
      <c r="ARP23" s="305"/>
      <c r="ARQ23" s="305"/>
      <c r="ARR23" s="305"/>
      <c r="ARS23" s="305"/>
      <c r="ART23" s="305"/>
      <c r="ARU23" s="305"/>
      <c r="ARV23" s="305"/>
      <c r="ARW23" s="305"/>
      <c r="ARX23" s="305"/>
      <c r="ARY23" s="305"/>
      <c r="ARZ23" s="305"/>
      <c r="ASA23" s="305"/>
      <c r="ASB23" s="305"/>
      <c r="ASC23" s="305"/>
      <c r="ASD23" s="305"/>
      <c r="ASE23" s="305"/>
      <c r="ASF23" s="305"/>
      <c r="ASG23" s="305"/>
      <c r="ASH23" s="305"/>
      <c r="ASI23" s="305"/>
      <c r="ASJ23" s="305"/>
      <c r="ASK23" s="305"/>
      <c r="ASL23" s="305"/>
      <c r="ASM23" s="305"/>
      <c r="ASN23" s="305"/>
      <c r="ASO23" s="305"/>
      <c r="ASP23" s="305"/>
      <c r="ASQ23" s="305"/>
      <c r="ASR23" s="305"/>
      <c r="ASS23" s="305"/>
      <c r="AST23" s="305"/>
      <c r="ASU23" s="305"/>
      <c r="ASV23" s="305"/>
      <c r="ASW23" s="305"/>
      <c r="ASX23" s="305"/>
      <c r="ASY23" s="305"/>
      <c r="ASZ23" s="305"/>
      <c r="ATA23" s="305"/>
      <c r="ATB23" s="305"/>
      <c r="ATC23" s="305"/>
      <c r="ATD23" s="305"/>
      <c r="ATE23" s="305"/>
      <c r="ATF23" s="305"/>
      <c r="ATG23" s="305"/>
      <c r="ATH23" s="305"/>
      <c r="ATI23" s="305"/>
      <c r="ATJ23" s="305"/>
      <c r="ATK23" s="305"/>
      <c r="ATL23" s="305"/>
      <c r="ATM23" s="305"/>
      <c r="ATN23" s="305"/>
      <c r="ATO23" s="305"/>
      <c r="ATP23" s="305"/>
      <c r="ATQ23" s="305"/>
      <c r="ATR23" s="305"/>
      <c r="ATS23" s="305"/>
      <c r="ATT23" s="305"/>
      <c r="ATU23" s="305"/>
      <c r="ATV23" s="305"/>
      <c r="ATW23" s="305"/>
      <c r="ATX23" s="305"/>
      <c r="ATY23" s="305"/>
      <c r="ATZ23" s="305"/>
      <c r="AUA23" s="305"/>
      <c r="AUB23" s="305"/>
      <c r="AUC23" s="305"/>
      <c r="AUD23" s="305"/>
      <c r="AUE23" s="305"/>
      <c r="AUF23" s="305"/>
      <c r="AUG23" s="305"/>
      <c r="AUH23" s="305"/>
      <c r="AUI23" s="305"/>
      <c r="AUJ23" s="305"/>
      <c r="AUK23" s="305"/>
      <c r="AUL23" s="305"/>
      <c r="AUM23" s="305"/>
      <c r="AUN23" s="305"/>
      <c r="AUO23" s="305"/>
      <c r="AUP23" s="305"/>
      <c r="AUQ23" s="305"/>
      <c r="AUR23" s="305"/>
      <c r="AUS23" s="305"/>
      <c r="AUT23" s="305"/>
      <c r="AUU23" s="305"/>
      <c r="AUV23" s="305"/>
      <c r="AUW23" s="305"/>
      <c r="AUX23" s="305"/>
      <c r="AUY23" s="305"/>
      <c r="AUZ23" s="305"/>
      <c r="AVA23" s="305"/>
      <c r="AVB23" s="305"/>
      <c r="AVC23" s="305"/>
      <c r="AVD23" s="305"/>
      <c r="AVE23" s="305"/>
      <c r="AVF23" s="305"/>
      <c r="AVG23" s="305"/>
      <c r="AVH23" s="305"/>
      <c r="AVI23" s="305"/>
      <c r="AVJ23" s="305"/>
      <c r="AVK23" s="305"/>
      <c r="AVL23" s="305"/>
      <c r="AVM23" s="305"/>
      <c r="AVN23" s="305"/>
      <c r="AVO23" s="305"/>
      <c r="AVP23" s="305"/>
      <c r="AVQ23" s="305"/>
      <c r="AVR23" s="305"/>
      <c r="AVS23" s="305"/>
      <c r="AVT23" s="305"/>
      <c r="AVU23" s="305"/>
      <c r="AVV23" s="305"/>
      <c r="AVW23" s="305"/>
      <c r="AVX23" s="305"/>
      <c r="AVY23" s="305"/>
      <c r="AVZ23" s="305"/>
      <c r="AWA23" s="305"/>
      <c r="AWB23" s="305"/>
      <c r="AWC23" s="305"/>
      <c r="AWD23" s="305"/>
      <c r="AWE23" s="305"/>
      <c r="AWF23" s="305"/>
      <c r="AWG23" s="305"/>
      <c r="AWH23" s="305"/>
      <c r="AWI23" s="305"/>
      <c r="AWJ23" s="305"/>
      <c r="AWK23" s="305"/>
      <c r="AWL23" s="305"/>
      <c r="AWM23" s="305"/>
      <c r="AWN23" s="305"/>
      <c r="AWO23" s="305"/>
      <c r="AWP23" s="305"/>
      <c r="AWQ23" s="305"/>
      <c r="AWR23" s="305"/>
      <c r="AWS23" s="305"/>
      <c r="AWT23" s="305"/>
      <c r="AWU23" s="305"/>
      <c r="AWV23" s="305"/>
      <c r="AWW23" s="305"/>
      <c r="AWX23" s="305"/>
      <c r="AWY23" s="305"/>
      <c r="AWZ23" s="305"/>
      <c r="AXA23" s="305"/>
      <c r="AXB23" s="305"/>
      <c r="AXC23" s="305"/>
      <c r="AXD23" s="305"/>
      <c r="AXE23" s="305"/>
      <c r="AXF23" s="305"/>
      <c r="AXG23" s="305"/>
      <c r="AXH23" s="305"/>
      <c r="AXI23" s="305"/>
      <c r="AXJ23" s="305"/>
      <c r="AXK23" s="305"/>
      <c r="AXL23" s="305"/>
      <c r="AXM23" s="305"/>
      <c r="AXN23" s="305"/>
      <c r="AXO23" s="305"/>
      <c r="AXP23" s="305"/>
      <c r="AXQ23" s="305"/>
      <c r="AXR23" s="305"/>
      <c r="AXS23" s="305"/>
      <c r="AXT23" s="305"/>
      <c r="AXU23" s="305"/>
      <c r="AXV23" s="305"/>
      <c r="AXW23" s="305"/>
      <c r="AXX23" s="305"/>
      <c r="AXY23" s="305"/>
      <c r="AXZ23" s="305"/>
      <c r="AYA23" s="305"/>
      <c r="AYB23" s="305"/>
      <c r="AYC23" s="305"/>
      <c r="AYD23" s="305"/>
      <c r="AYE23" s="305"/>
      <c r="AYF23" s="305"/>
      <c r="AYG23" s="305"/>
      <c r="AYH23" s="305"/>
      <c r="AYI23" s="305"/>
      <c r="AYJ23" s="305"/>
      <c r="AYK23" s="305"/>
      <c r="AYL23" s="305"/>
      <c r="AYM23" s="305"/>
      <c r="AYN23" s="305"/>
      <c r="AYO23" s="305"/>
      <c r="AYP23" s="305"/>
      <c r="AYQ23" s="305"/>
      <c r="AYR23" s="305"/>
      <c r="AYS23" s="305"/>
      <c r="AYT23" s="305"/>
      <c r="AYU23" s="305"/>
      <c r="AYV23" s="305"/>
      <c r="AYW23" s="305"/>
      <c r="AYX23" s="305"/>
      <c r="AYY23" s="305"/>
      <c r="AYZ23" s="305"/>
      <c r="AZA23" s="305"/>
      <c r="AZB23" s="305"/>
      <c r="AZC23" s="305"/>
      <c r="AZD23" s="305"/>
      <c r="AZE23" s="305"/>
      <c r="AZF23" s="305"/>
      <c r="AZG23" s="305"/>
      <c r="AZH23" s="305"/>
      <c r="AZI23" s="305"/>
      <c r="AZJ23" s="305"/>
      <c r="AZK23" s="305"/>
      <c r="AZL23" s="305"/>
      <c r="AZM23" s="305"/>
      <c r="AZN23" s="305"/>
      <c r="AZO23" s="305"/>
      <c r="AZP23" s="305"/>
      <c r="AZQ23" s="305"/>
      <c r="AZR23" s="305"/>
      <c r="AZS23" s="305"/>
      <c r="AZT23" s="305"/>
      <c r="AZU23" s="305"/>
      <c r="AZV23" s="305"/>
      <c r="AZW23" s="305"/>
      <c r="AZX23" s="305"/>
      <c r="AZY23" s="305"/>
      <c r="AZZ23" s="305"/>
      <c r="BAA23" s="305"/>
      <c r="BAB23" s="305"/>
      <c r="BAC23" s="305"/>
      <c r="BAD23" s="305"/>
      <c r="BAE23" s="305"/>
      <c r="BAF23" s="305"/>
      <c r="BAG23" s="305"/>
      <c r="BAH23" s="305"/>
      <c r="BAI23" s="305"/>
      <c r="BAJ23" s="305"/>
      <c r="BAK23" s="305"/>
      <c r="BAL23" s="305"/>
      <c r="BAM23" s="305"/>
      <c r="BAN23" s="305"/>
      <c r="BAO23" s="305"/>
      <c r="BAP23" s="305"/>
      <c r="BAQ23" s="305"/>
      <c r="BAR23" s="305"/>
      <c r="BAS23" s="305"/>
      <c r="BAT23" s="305"/>
      <c r="BAU23" s="305"/>
      <c r="BAV23" s="305"/>
      <c r="BAW23" s="305"/>
      <c r="BAX23" s="305"/>
      <c r="BAY23" s="305"/>
      <c r="BAZ23" s="305"/>
      <c r="BBA23" s="305"/>
      <c r="BBB23" s="305"/>
      <c r="BBC23" s="305"/>
      <c r="BBD23" s="305"/>
      <c r="BBE23" s="305"/>
      <c r="BBF23" s="305"/>
      <c r="BBG23" s="305"/>
      <c r="BBH23" s="305"/>
      <c r="BBI23" s="305"/>
      <c r="BBJ23" s="305"/>
      <c r="BBK23" s="305"/>
      <c r="BBL23" s="305"/>
      <c r="BBM23" s="305"/>
      <c r="BBN23" s="305"/>
      <c r="BBO23" s="305"/>
      <c r="BBP23" s="305"/>
      <c r="BBQ23" s="305"/>
      <c r="BBR23" s="305"/>
      <c r="BBS23" s="305"/>
      <c r="BBT23" s="305"/>
      <c r="BBU23" s="305"/>
      <c r="BBV23" s="305"/>
      <c r="BBW23" s="305"/>
      <c r="BBX23" s="305"/>
      <c r="BBY23" s="305"/>
      <c r="BBZ23" s="305"/>
      <c r="BCA23" s="305"/>
      <c r="BCB23" s="305"/>
      <c r="BCC23" s="305"/>
      <c r="BCD23" s="305"/>
      <c r="BCE23" s="305"/>
      <c r="BCF23" s="305"/>
      <c r="BCG23" s="305"/>
      <c r="BCH23" s="305"/>
      <c r="BCI23" s="305"/>
      <c r="BCJ23" s="305"/>
      <c r="BCK23" s="305"/>
      <c r="BCL23" s="305"/>
      <c r="BCM23" s="305"/>
      <c r="BCN23" s="305"/>
      <c r="BCO23" s="305"/>
      <c r="BCP23" s="305"/>
      <c r="BCQ23" s="305"/>
      <c r="BCR23" s="305"/>
      <c r="BCS23" s="305"/>
      <c r="BCT23" s="305"/>
      <c r="BCU23" s="305"/>
      <c r="BCV23" s="305"/>
      <c r="BCW23" s="305"/>
      <c r="BCX23" s="305"/>
      <c r="BCY23" s="305"/>
      <c r="BCZ23" s="305"/>
      <c r="BDA23" s="305"/>
      <c r="BDB23" s="305"/>
      <c r="BDC23" s="305"/>
      <c r="BDD23" s="305"/>
      <c r="BDE23" s="305"/>
      <c r="BDF23" s="305"/>
      <c r="BDG23" s="305"/>
      <c r="BDH23" s="305"/>
      <c r="BDI23" s="305"/>
      <c r="BDJ23" s="305"/>
      <c r="BDK23" s="305"/>
      <c r="BDL23" s="305"/>
      <c r="BDM23" s="305"/>
      <c r="BDN23" s="305"/>
      <c r="BDO23" s="305"/>
      <c r="BDP23" s="305"/>
      <c r="BDQ23" s="305"/>
      <c r="BDR23" s="305"/>
      <c r="BDS23" s="305"/>
      <c r="BDT23" s="305"/>
      <c r="BDU23" s="305"/>
      <c r="BDV23" s="305"/>
      <c r="BDW23" s="305"/>
      <c r="BDX23" s="305"/>
      <c r="BDY23" s="305"/>
      <c r="BDZ23" s="305"/>
      <c r="BEA23" s="305"/>
      <c r="BEB23" s="305"/>
      <c r="BEC23" s="305"/>
      <c r="BED23" s="305"/>
      <c r="BEE23" s="305"/>
      <c r="BEF23" s="305"/>
      <c r="BEG23" s="305"/>
      <c r="BEH23" s="305"/>
      <c r="BEI23" s="305"/>
      <c r="BEJ23" s="305"/>
      <c r="BEK23" s="305"/>
      <c r="BEL23" s="305"/>
      <c r="BEM23" s="305"/>
      <c r="BEN23" s="305"/>
      <c r="BEO23" s="305"/>
      <c r="BEP23" s="305"/>
      <c r="BEQ23" s="305"/>
      <c r="BER23" s="305"/>
      <c r="BES23" s="305"/>
      <c r="BET23" s="305"/>
      <c r="BEU23" s="305"/>
      <c r="BEV23" s="305"/>
      <c r="BEW23" s="305"/>
      <c r="BEX23" s="305"/>
      <c r="BEY23" s="305"/>
      <c r="BEZ23" s="305"/>
      <c r="BFA23" s="305"/>
      <c r="BFB23" s="305"/>
      <c r="BFC23" s="305"/>
      <c r="BFD23" s="305"/>
      <c r="BFE23" s="305"/>
      <c r="BFF23" s="305"/>
      <c r="BFG23" s="305"/>
      <c r="BFH23" s="305"/>
      <c r="BFI23" s="305"/>
      <c r="BFJ23" s="305"/>
      <c r="BFK23" s="305"/>
      <c r="BFL23" s="305"/>
      <c r="BFM23" s="305"/>
      <c r="BFN23" s="305"/>
      <c r="BFO23" s="305"/>
      <c r="BFP23" s="305"/>
      <c r="BFQ23" s="305"/>
      <c r="BFR23" s="305"/>
      <c r="BFS23" s="305"/>
      <c r="BFT23" s="305"/>
      <c r="BFU23" s="305"/>
      <c r="BFV23" s="305"/>
      <c r="BFW23" s="305"/>
      <c r="BFX23" s="305"/>
      <c r="BFY23" s="305"/>
      <c r="BFZ23" s="305"/>
      <c r="BGA23" s="305"/>
      <c r="BGB23" s="305"/>
      <c r="BGC23" s="305"/>
      <c r="BGD23" s="305"/>
      <c r="BGE23" s="305"/>
      <c r="BGF23" s="305"/>
      <c r="BGG23" s="305"/>
      <c r="BGH23" s="305"/>
      <c r="BGI23" s="305"/>
      <c r="BGJ23" s="305"/>
      <c r="BGK23" s="305"/>
      <c r="BGL23" s="305"/>
      <c r="BGM23" s="305"/>
      <c r="BGN23" s="305"/>
      <c r="BGO23" s="305"/>
      <c r="BGP23" s="305"/>
      <c r="BGQ23" s="305"/>
      <c r="BGR23" s="305"/>
      <c r="BGS23" s="305"/>
      <c r="BGT23" s="305"/>
      <c r="BGU23" s="305"/>
      <c r="BGV23" s="305"/>
      <c r="BGW23" s="305"/>
      <c r="BGX23" s="305"/>
      <c r="BGY23" s="305"/>
      <c r="BGZ23" s="305"/>
      <c r="BHA23" s="305"/>
      <c r="BHB23" s="305"/>
      <c r="BHC23" s="305"/>
      <c r="BHD23" s="305"/>
      <c r="BHE23" s="305"/>
      <c r="BHF23" s="305"/>
      <c r="BHG23" s="305"/>
      <c r="BHH23" s="305"/>
      <c r="BHI23" s="305"/>
      <c r="BHJ23" s="305"/>
      <c r="BHK23" s="305"/>
      <c r="BHL23" s="305"/>
      <c r="BHM23" s="305"/>
      <c r="BHN23" s="305"/>
      <c r="BHO23" s="305"/>
      <c r="BHP23" s="305"/>
      <c r="BHQ23" s="305"/>
      <c r="BHR23" s="305"/>
      <c r="BHS23" s="305"/>
      <c r="BHT23" s="305"/>
      <c r="BHU23" s="305"/>
      <c r="BHV23" s="305"/>
      <c r="BHW23" s="305"/>
      <c r="BHX23" s="305"/>
      <c r="BHY23" s="305"/>
      <c r="BHZ23" s="305"/>
      <c r="BIA23" s="305"/>
      <c r="BIB23" s="305"/>
      <c r="BIC23" s="305"/>
      <c r="BID23" s="305"/>
      <c r="BIE23" s="305"/>
      <c r="BIF23" s="305"/>
      <c r="BIG23" s="305"/>
      <c r="BIH23" s="305"/>
      <c r="BII23" s="305"/>
      <c r="BIJ23" s="305"/>
      <c r="BIK23" s="305"/>
      <c r="BIL23" s="305"/>
      <c r="BIM23" s="305"/>
      <c r="BIN23" s="305"/>
      <c r="BIO23" s="305"/>
      <c r="BIP23" s="305"/>
      <c r="BIQ23" s="305"/>
      <c r="BIR23" s="305"/>
      <c r="BIS23" s="305"/>
      <c r="BIT23" s="305"/>
      <c r="BIU23" s="305"/>
      <c r="BIV23" s="305"/>
      <c r="BIW23" s="305"/>
      <c r="BIX23" s="305"/>
      <c r="BIY23" s="305"/>
      <c r="BIZ23" s="305"/>
      <c r="BJA23" s="305"/>
      <c r="BJB23" s="305"/>
      <c r="BJC23" s="305"/>
      <c r="BJD23" s="305"/>
      <c r="BJE23" s="305"/>
      <c r="BJF23" s="305"/>
      <c r="BJG23" s="305"/>
      <c r="BJH23" s="305"/>
      <c r="BJI23" s="305"/>
      <c r="BJJ23" s="305"/>
      <c r="BJK23" s="305"/>
      <c r="BJL23" s="305"/>
      <c r="BJM23" s="305"/>
      <c r="BJN23" s="305"/>
      <c r="BJO23" s="305"/>
      <c r="BJP23" s="305"/>
      <c r="BJQ23" s="305"/>
      <c r="BJR23" s="305"/>
      <c r="BJS23" s="305"/>
      <c r="BJT23" s="305"/>
      <c r="BJU23" s="305"/>
      <c r="BJV23" s="305"/>
      <c r="BJW23" s="305"/>
      <c r="BJX23" s="305"/>
      <c r="BJY23" s="305"/>
      <c r="BJZ23" s="305"/>
      <c r="BKA23" s="305"/>
      <c r="BKB23" s="305"/>
      <c r="BKC23" s="305"/>
      <c r="BKD23" s="305"/>
      <c r="BKE23" s="305"/>
      <c r="BKF23" s="305"/>
      <c r="BKG23" s="305"/>
      <c r="BKH23" s="305"/>
      <c r="BKI23" s="305"/>
      <c r="BKJ23" s="305"/>
      <c r="BKK23" s="305"/>
      <c r="BKL23" s="305"/>
      <c r="BKM23" s="305"/>
      <c r="BKN23" s="305"/>
      <c r="BKO23" s="305"/>
      <c r="BKP23" s="305"/>
      <c r="BKQ23" s="305"/>
      <c r="BKR23" s="305"/>
      <c r="BKS23" s="305"/>
      <c r="BKT23" s="305"/>
      <c r="BKU23" s="305"/>
      <c r="BKV23" s="305"/>
      <c r="BKW23" s="305"/>
      <c r="BKX23" s="305"/>
      <c r="BKY23" s="305"/>
      <c r="BKZ23" s="305"/>
      <c r="BLA23" s="305"/>
      <c r="BLB23" s="305"/>
      <c r="BLC23" s="305"/>
      <c r="BLD23" s="305"/>
      <c r="BLE23" s="305"/>
      <c r="BLF23" s="305"/>
      <c r="BLG23" s="305"/>
      <c r="BLH23" s="305"/>
      <c r="BLI23" s="305"/>
      <c r="BLJ23" s="305"/>
      <c r="BLK23" s="305"/>
      <c r="BLL23" s="305"/>
      <c r="BLM23" s="305"/>
      <c r="BLN23" s="305"/>
      <c r="BLO23" s="305"/>
      <c r="BLP23" s="305"/>
      <c r="BLQ23" s="305"/>
      <c r="BLR23" s="305"/>
      <c r="BLS23" s="305"/>
      <c r="BLT23" s="305"/>
      <c r="BLU23" s="305"/>
      <c r="BLV23" s="305"/>
      <c r="BLW23" s="305"/>
      <c r="BLX23" s="305"/>
      <c r="BLY23" s="305"/>
      <c r="BLZ23" s="305"/>
      <c r="BMA23" s="305"/>
      <c r="BMB23" s="305"/>
      <c r="BMC23" s="305"/>
      <c r="BMD23" s="305"/>
      <c r="BME23" s="305"/>
      <c r="BMF23" s="305"/>
      <c r="BMG23" s="305"/>
      <c r="BMH23" s="305"/>
      <c r="BMI23" s="305"/>
      <c r="BMJ23" s="305"/>
      <c r="BMK23" s="305"/>
      <c r="BML23" s="305"/>
      <c r="BMM23" s="305"/>
      <c r="BMN23" s="305"/>
      <c r="BMO23" s="305"/>
      <c r="BMP23" s="305"/>
      <c r="BMQ23" s="305"/>
      <c r="BMR23" s="305"/>
      <c r="BMS23" s="305"/>
      <c r="BMT23" s="305"/>
      <c r="BMU23" s="305"/>
      <c r="BMV23" s="305"/>
      <c r="BMW23" s="305"/>
      <c r="BMX23" s="305"/>
      <c r="BMY23" s="305"/>
      <c r="BMZ23" s="305"/>
      <c r="BNA23" s="305"/>
      <c r="BNB23" s="305"/>
      <c r="BNC23" s="305"/>
      <c r="BND23" s="305"/>
      <c r="BNE23" s="305"/>
      <c r="BNF23" s="305"/>
      <c r="BNG23" s="305"/>
      <c r="BNH23" s="305"/>
      <c r="BNI23" s="305"/>
      <c r="BNJ23" s="305"/>
      <c r="BNK23" s="305"/>
      <c r="BNL23" s="305"/>
      <c r="BNM23" s="305"/>
      <c r="BNN23" s="305"/>
      <c r="BNO23" s="305"/>
      <c r="BNP23" s="305"/>
      <c r="BNQ23" s="305"/>
      <c r="BNR23" s="305"/>
      <c r="BNS23" s="305"/>
      <c r="BNT23" s="305"/>
      <c r="BNU23" s="305"/>
      <c r="BNV23" s="305"/>
      <c r="BNW23" s="305"/>
      <c r="BNX23" s="305"/>
      <c r="BNY23" s="305"/>
      <c r="BNZ23" s="305"/>
      <c r="BOA23" s="305"/>
      <c r="BOB23" s="305"/>
      <c r="BOC23" s="305"/>
      <c r="BOD23" s="305"/>
      <c r="BOE23" s="305"/>
      <c r="BOF23" s="305"/>
      <c r="BOG23" s="305"/>
      <c r="BOH23" s="305"/>
      <c r="BOI23" s="305"/>
      <c r="BOJ23" s="305"/>
      <c r="BOK23" s="305"/>
      <c r="BOL23" s="305"/>
      <c r="BOM23" s="305"/>
      <c r="BON23" s="305"/>
      <c r="BOO23" s="305"/>
      <c r="BOP23" s="305"/>
      <c r="BOQ23" s="305"/>
      <c r="BOR23" s="305"/>
      <c r="BOS23" s="305"/>
      <c r="BOT23" s="305"/>
      <c r="BOU23" s="305"/>
      <c r="BOV23" s="305"/>
      <c r="BOW23" s="305"/>
      <c r="BOX23" s="305"/>
      <c r="BOY23" s="305"/>
      <c r="BOZ23" s="305"/>
      <c r="BPA23" s="305"/>
      <c r="BPB23" s="305"/>
      <c r="BPC23" s="305"/>
      <c r="BPD23" s="305"/>
      <c r="BPE23" s="305"/>
      <c r="BPF23" s="305"/>
      <c r="BPG23" s="305"/>
      <c r="BPH23" s="305"/>
      <c r="BPI23" s="305"/>
      <c r="BPJ23" s="305"/>
      <c r="BPK23" s="305"/>
      <c r="BPL23" s="305"/>
      <c r="BPM23" s="305"/>
      <c r="BPN23" s="305"/>
      <c r="BPO23" s="305"/>
      <c r="BPP23" s="305"/>
      <c r="BPQ23" s="305"/>
      <c r="BPR23" s="305"/>
      <c r="BPS23" s="305"/>
      <c r="BPT23" s="305"/>
      <c r="BPU23" s="305"/>
      <c r="BPV23" s="305"/>
      <c r="BPW23" s="305"/>
      <c r="BPX23" s="305"/>
      <c r="BPY23" s="305"/>
      <c r="BPZ23" s="305"/>
      <c r="BQA23" s="305"/>
      <c r="BQB23" s="305"/>
      <c r="BQC23" s="305"/>
      <c r="BQD23" s="305"/>
      <c r="BQE23" s="305"/>
      <c r="BQF23" s="305"/>
      <c r="BQG23" s="305"/>
      <c r="BQH23" s="305"/>
      <c r="BQI23" s="305"/>
      <c r="BQJ23" s="305"/>
      <c r="BQK23" s="305"/>
      <c r="BQL23" s="305"/>
      <c r="BQM23" s="305"/>
      <c r="BQN23" s="305"/>
      <c r="BQO23" s="305"/>
      <c r="BQP23" s="305"/>
      <c r="BQQ23" s="305"/>
      <c r="BQR23" s="305"/>
      <c r="BQS23" s="305"/>
      <c r="BQT23" s="305"/>
      <c r="BQU23" s="305"/>
      <c r="BQV23" s="305"/>
      <c r="BQW23" s="305"/>
      <c r="BQX23" s="305"/>
      <c r="BQY23" s="305"/>
      <c r="BQZ23" s="305"/>
      <c r="BRA23" s="305"/>
      <c r="BRB23" s="305"/>
      <c r="BRC23" s="305"/>
      <c r="BRD23" s="305"/>
      <c r="BRE23" s="305"/>
      <c r="BRF23" s="305"/>
      <c r="BRG23" s="305"/>
      <c r="BRH23" s="305"/>
      <c r="BRI23" s="305"/>
      <c r="BRJ23" s="305"/>
      <c r="BRK23" s="305"/>
      <c r="BRL23" s="305"/>
      <c r="BRM23" s="305"/>
      <c r="BRN23" s="305"/>
      <c r="BRO23" s="305"/>
      <c r="BRP23" s="305"/>
      <c r="BRQ23" s="305"/>
      <c r="BRR23" s="305"/>
      <c r="BRS23" s="305"/>
      <c r="BRT23" s="305"/>
      <c r="BRU23" s="305"/>
      <c r="BRV23" s="305"/>
      <c r="BRW23" s="305"/>
      <c r="BRX23" s="305"/>
      <c r="BRY23" s="305"/>
      <c r="BRZ23" s="305"/>
      <c r="BSA23" s="305"/>
      <c r="BSB23" s="305"/>
      <c r="BSC23" s="305"/>
      <c r="BSD23" s="305"/>
      <c r="BSE23" s="305"/>
      <c r="BSF23" s="305"/>
      <c r="BSG23" s="305"/>
      <c r="BSH23" s="305"/>
      <c r="BSI23" s="305"/>
      <c r="BSJ23" s="305"/>
      <c r="BSK23" s="305"/>
      <c r="BSL23" s="305"/>
      <c r="BSM23" s="305"/>
      <c r="BSN23" s="305"/>
      <c r="BSO23" s="305"/>
      <c r="BSP23" s="305"/>
      <c r="BSQ23" s="305"/>
      <c r="BSR23" s="305"/>
      <c r="BSS23" s="305"/>
      <c r="BST23" s="305"/>
      <c r="BSU23" s="305"/>
      <c r="BSV23" s="305"/>
      <c r="BSW23" s="305"/>
      <c r="BSX23" s="305"/>
      <c r="BSY23" s="305"/>
      <c r="BSZ23" s="305"/>
      <c r="BTA23" s="305"/>
      <c r="BTB23" s="305"/>
      <c r="BTC23" s="305"/>
      <c r="BTD23" s="305"/>
      <c r="BTE23" s="305"/>
      <c r="BTF23" s="305"/>
      <c r="BTG23" s="305"/>
      <c r="BTH23" s="305"/>
      <c r="BTI23" s="305"/>
      <c r="BTJ23" s="305"/>
      <c r="BTK23" s="305"/>
      <c r="BTL23" s="305"/>
      <c r="BTM23" s="305"/>
      <c r="BTN23" s="305"/>
      <c r="BTO23" s="305"/>
      <c r="BTP23" s="305"/>
      <c r="BTQ23" s="305"/>
      <c r="BTR23" s="305"/>
      <c r="BTS23" s="305"/>
      <c r="BTT23" s="305"/>
      <c r="BTU23" s="305"/>
      <c r="BTV23" s="305"/>
      <c r="BTW23" s="305"/>
      <c r="BTX23" s="305"/>
      <c r="BTY23" s="305"/>
      <c r="BTZ23" s="305"/>
      <c r="BUA23" s="305"/>
      <c r="BUB23" s="305"/>
      <c r="BUC23" s="305"/>
      <c r="BUD23" s="305"/>
      <c r="BUE23" s="305"/>
      <c r="BUF23" s="305"/>
      <c r="BUG23" s="305"/>
      <c r="BUH23" s="305"/>
      <c r="BUI23" s="305"/>
      <c r="BUJ23" s="305"/>
      <c r="BUK23" s="305"/>
      <c r="BUL23" s="305"/>
      <c r="BUM23" s="305"/>
      <c r="BUN23" s="305"/>
      <c r="BUO23" s="305"/>
      <c r="BUP23" s="305"/>
      <c r="BUQ23" s="305"/>
      <c r="BUR23" s="305"/>
      <c r="BUS23" s="305"/>
      <c r="BUT23" s="305"/>
      <c r="BUU23" s="305"/>
      <c r="BUV23" s="305"/>
      <c r="BUW23" s="305"/>
      <c r="BUX23" s="305"/>
      <c r="BUY23" s="305"/>
      <c r="BUZ23" s="305"/>
      <c r="BVA23" s="305"/>
      <c r="BVB23" s="305"/>
      <c r="BVC23" s="305"/>
      <c r="BVD23" s="305"/>
      <c r="BVE23" s="305"/>
      <c r="BVF23" s="305"/>
      <c r="BVG23" s="305"/>
      <c r="BVH23" s="305"/>
      <c r="BVI23" s="305"/>
      <c r="BVJ23" s="305"/>
      <c r="BVK23" s="305"/>
      <c r="BVL23" s="305"/>
      <c r="BVM23" s="305"/>
      <c r="BVN23" s="305"/>
      <c r="BVO23" s="305"/>
      <c r="BVP23" s="305"/>
      <c r="BVQ23" s="305"/>
      <c r="BVR23" s="305"/>
      <c r="BVS23" s="305"/>
      <c r="BVT23" s="305"/>
      <c r="BVU23" s="305"/>
      <c r="BVV23" s="305"/>
      <c r="BVW23" s="305"/>
      <c r="BVX23" s="305"/>
      <c r="BVY23" s="305"/>
      <c r="BVZ23" s="305"/>
      <c r="BWA23" s="305"/>
      <c r="BWB23" s="305"/>
      <c r="BWC23" s="305"/>
      <c r="BWD23" s="305"/>
      <c r="BWE23" s="305"/>
      <c r="BWF23" s="305"/>
      <c r="BWG23" s="305"/>
      <c r="BWH23" s="305"/>
      <c r="BWI23" s="305"/>
      <c r="BWJ23" s="305"/>
      <c r="BWK23" s="305"/>
      <c r="BWL23" s="305"/>
      <c r="BWM23" s="305"/>
      <c r="BWN23" s="305"/>
      <c r="BWO23" s="305"/>
      <c r="BWP23" s="305"/>
      <c r="BWQ23" s="305"/>
      <c r="BWR23" s="305"/>
      <c r="BWS23" s="305"/>
      <c r="BWT23" s="305"/>
      <c r="BWU23" s="305"/>
      <c r="BWV23" s="305"/>
      <c r="BWW23" s="305"/>
      <c r="BWX23" s="305"/>
      <c r="BWY23" s="305"/>
      <c r="BWZ23" s="305"/>
      <c r="BXA23" s="305"/>
      <c r="BXB23" s="305"/>
      <c r="BXC23" s="305"/>
      <c r="BXD23" s="305"/>
      <c r="BXE23" s="305"/>
      <c r="BXF23" s="305"/>
      <c r="BXG23" s="305"/>
      <c r="BXH23" s="305"/>
      <c r="BXI23" s="305"/>
      <c r="BXJ23" s="305"/>
      <c r="BXK23" s="305"/>
      <c r="BXL23" s="305"/>
      <c r="BXM23" s="305"/>
      <c r="BXN23" s="305"/>
      <c r="BXO23" s="305"/>
      <c r="BXP23" s="305"/>
      <c r="BXQ23" s="305"/>
      <c r="BXR23" s="305"/>
      <c r="BXS23" s="305"/>
      <c r="BXT23" s="305"/>
      <c r="BXU23" s="305"/>
      <c r="BXV23" s="305"/>
      <c r="BXW23" s="305"/>
      <c r="BXX23" s="305"/>
      <c r="BXY23" s="305"/>
      <c r="BXZ23" s="305"/>
      <c r="BYA23" s="305"/>
      <c r="BYB23" s="305"/>
      <c r="BYC23" s="305"/>
      <c r="BYD23" s="305"/>
      <c r="BYE23" s="305"/>
      <c r="BYF23" s="305"/>
      <c r="BYG23" s="305"/>
      <c r="BYH23" s="305"/>
      <c r="BYI23" s="305"/>
      <c r="BYJ23" s="305"/>
      <c r="BYK23" s="305"/>
      <c r="BYL23" s="305"/>
      <c r="BYM23" s="305"/>
      <c r="BYN23" s="305"/>
      <c r="BYO23" s="305"/>
      <c r="BYP23" s="305"/>
      <c r="BYQ23" s="305"/>
      <c r="BYR23" s="305"/>
      <c r="BYS23" s="305"/>
      <c r="BYT23" s="305"/>
      <c r="BYU23" s="305"/>
      <c r="BYV23" s="305"/>
      <c r="BYW23" s="305"/>
      <c r="BYX23" s="305"/>
      <c r="BYY23" s="305"/>
      <c r="BYZ23" s="305"/>
      <c r="BZA23" s="305"/>
      <c r="BZB23" s="305"/>
      <c r="BZC23" s="305"/>
      <c r="BZD23" s="305"/>
      <c r="BZE23" s="305"/>
      <c r="BZF23" s="305"/>
      <c r="BZG23" s="305"/>
      <c r="BZH23" s="305"/>
      <c r="BZI23" s="305"/>
      <c r="BZJ23" s="305"/>
      <c r="BZK23" s="305"/>
      <c r="BZL23" s="305"/>
      <c r="BZM23" s="305"/>
      <c r="BZN23" s="305"/>
      <c r="BZO23" s="305"/>
      <c r="BZP23" s="305"/>
      <c r="BZQ23" s="305"/>
      <c r="BZR23" s="305"/>
      <c r="BZS23" s="305"/>
      <c r="BZT23" s="305"/>
      <c r="BZU23" s="305"/>
      <c r="BZV23" s="305"/>
      <c r="BZW23" s="305"/>
      <c r="BZX23" s="305"/>
      <c r="BZY23" s="305"/>
      <c r="BZZ23" s="305"/>
      <c r="CAA23" s="305"/>
      <c r="CAB23" s="305"/>
      <c r="CAC23" s="305"/>
      <c r="CAD23" s="305"/>
      <c r="CAE23" s="305"/>
      <c r="CAF23" s="305"/>
      <c r="CAG23" s="305"/>
      <c r="CAH23" s="305"/>
      <c r="CAI23" s="305"/>
      <c r="CAJ23" s="305"/>
      <c r="CAK23" s="305"/>
      <c r="CAL23" s="305"/>
      <c r="CAM23" s="305"/>
      <c r="CAN23" s="305"/>
      <c r="CAO23" s="305"/>
      <c r="CAP23" s="305"/>
      <c r="CAQ23" s="305"/>
      <c r="CAR23" s="305"/>
      <c r="CAS23" s="305"/>
      <c r="CAT23" s="305"/>
      <c r="CAU23" s="305"/>
      <c r="CAV23" s="305"/>
      <c r="CAW23" s="305"/>
      <c r="CAX23" s="305"/>
      <c r="CAY23" s="305"/>
      <c r="CAZ23" s="305"/>
      <c r="CBA23" s="305"/>
      <c r="CBB23" s="305"/>
      <c r="CBC23" s="305"/>
      <c r="CBD23" s="305"/>
      <c r="CBE23" s="305"/>
      <c r="CBF23" s="305"/>
      <c r="CBG23" s="305"/>
      <c r="CBH23" s="305"/>
      <c r="CBI23" s="305"/>
      <c r="CBJ23" s="305"/>
      <c r="CBK23" s="305"/>
      <c r="CBL23" s="305"/>
      <c r="CBM23" s="305"/>
      <c r="CBN23" s="305"/>
      <c r="CBO23" s="305"/>
      <c r="CBP23" s="305"/>
      <c r="CBQ23" s="305"/>
      <c r="CBR23" s="305"/>
      <c r="CBS23" s="305"/>
      <c r="CBT23" s="305"/>
      <c r="CBU23" s="305"/>
      <c r="CBV23" s="305"/>
      <c r="CBW23" s="305"/>
      <c r="CBX23" s="305"/>
      <c r="CBY23" s="305"/>
      <c r="CBZ23" s="305"/>
      <c r="CCA23" s="305"/>
      <c r="CCB23" s="305"/>
      <c r="CCC23" s="305"/>
      <c r="CCD23" s="305"/>
      <c r="CCE23" s="305"/>
      <c r="CCF23" s="305"/>
      <c r="CCG23" s="305"/>
      <c r="CCH23" s="305"/>
      <c r="CCI23" s="305"/>
      <c r="CCJ23" s="305"/>
      <c r="CCK23" s="305"/>
      <c r="CCL23" s="305"/>
      <c r="CCM23" s="305"/>
      <c r="CCN23" s="305"/>
      <c r="CCO23" s="305"/>
      <c r="CCP23" s="305"/>
      <c r="CCQ23" s="305"/>
      <c r="CCR23" s="305"/>
      <c r="CCS23" s="305"/>
      <c r="CCT23" s="305"/>
      <c r="CCU23" s="305"/>
      <c r="CCV23" s="305"/>
      <c r="CCW23" s="305"/>
      <c r="CCX23" s="305"/>
      <c r="CCY23" s="305"/>
      <c r="CCZ23" s="305"/>
      <c r="CDA23" s="305"/>
      <c r="CDB23" s="305"/>
      <c r="CDC23" s="305"/>
      <c r="CDD23" s="305"/>
      <c r="CDE23" s="305"/>
      <c r="CDF23" s="305"/>
      <c r="CDG23" s="305"/>
      <c r="CDH23" s="305"/>
      <c r="CDI23" s="305"/>
      <c r="CDJ23" s="305"/>
      <c r="CDK23" s="305"/>
      <c r="CDL23" s="305"/>
      <c r="CDM23" s="305"/>
      <c r="CDN23" s="305"/>
      <c r="CDO23" s="305"/>
      <c r="CDP23" s="305"/>
      <c r="CDQ23" s="305"/>
      <c r="CDR23" s="305"/>
      <c r="CDS23" s="305"/>
      <c r="CDT23" s="305"/>
      <c r="CDU23" s="305"/>
      <c r="CDV23" s="305"/>
      <c r="CDW23" s="305"/>
      <c r="CDX23" s="305"/>
      <c r="CDY23" s="305"/>
      <c r="CDZ23" s="305"/>
      <c r="CEA23" s="305"/>
      <c r="CEB23" s="305"/>
      <c r="CEC23" s="305"/>
      <c r="CED23" s="305"/>
      <c r="CEE23" s="305"/>
      <c r="CEF23" s="305"/>
      <c r="CEG23" s="305"/>
      <c r="CEH23" s="305"/>
      <c r="CEI23" s="305"/>
      <c r="CEJ23" s="305"/>
      <c r="CEK23" s="305"/>
      <c r="CEL23" s="305"/>
      <c r="CEM23" s="305"/>
      <c r="CEN23" s="305"/>
      <c r="CEO23" s="305"/>
      <c r="CEP23" s="305"/>
      <c r="CEQ23" s="305"/>
      <c r="CER23" s="305"/>
      <c r="CES23" s="305"/>
      <c r="CET23" s="305"/>
      <c r="CEU23" s="305"/>
      <c r="CEV23" s="305"/>
      <c r="CEW23" s="305"/>
      <c r="CEX23" s="305"/>
      <c r="CEY23" s="305"/>
      <c r="CEZ23" s="305"/>
      <c r="CFA23" s="305"/>
      <c r="CFB23" s="305"/>
      <c r="CFC23" s="305"/>
      <c r="CFD23" s="305"/>
      <c r="CFE23" s="305"/>
      <c r="CFF23" s="305"/>
      <c r="CFG23" s="305"/>
      <c r="CFH23" s="305"/>
      <c r="CFI23" s="305"/>
      <c r="CFJ23" s="305"/>
      <c r="CFK23" s="305"/>
      <c r="CFL23" s="305"/>
      <c r="CFM23" s="305"/>
      <c r="CFN23" s="305"/>
      <c r="CFO23" s="305"/>
      <c r="CFP23" s="305"/>
      <c r="CFQ23" s="305"/>
      <c r="CFR23" s="305"/>
      <c r="CFS23" s="305"/>
      <c r="CFT23" s="305"/>
      <c r="CFU23" s="305"/>
      <c r="CFV23" s="305"/>
      <c r="CFW23" s="305"/>
      <c r="CFX23" s="305"/>
      <c r="CFY23" s="305"/>
      <c r="CFZ23" s="305"/>
      <c r="CGA23" s="305"/>
      <c r="CGB23" s="305"/>
      <c r="CGC23" s="305"/>
      <c r="CGD23" s="305"/>
      <c r="CGE23" s="305"/>
      <c r="CGF23" s="305"/>
      <c r="CGG23" s="305"/>
      <c r="CGH23" s="305"/>
      <c r="CGI23" s="305"/>
      <c r="CGJ23" s="305"/>
      <c r="CGK23" s="305"/>
      <c r="CGL23" s="305"/>
      <c r="CGM23" s="305"/>
      <c r="CGN23" s="305"/>
      <c r="CGO23" s="305"/>
      <c r="CGP23" s="305"/>
      <c r="CGQ23" s="305"/>
      <c r="CGR23" s="305"/>
      <c r="CGS23" s="305"/>
      <c r="CGT23" s="305"/>
      <c r="CGU23" s="305"/>
      <c r="CGV23" s="305"/>
      <c r="CGW23" s="305"/>
      <c r="CGX23" s="305"/>
      <c r="CGY23" s="305"/>
      <c r="CGZ23" s="305"/>
      <c r="CHA23" s="305"/>
      <c r="CHB23" s="305"/>
      <c r="CHC23" s="305"/>
      <c r="CHD23" s="305"/>
      <c r="CHE23" s="305"/>
      <c r="CHF23" s="305"/>
      <c r="CHG23" s="305"/>
      <c r="CHH23" s="305"/>
      <c r="CHI23" s="305"/>
      <c r="CHJ23" s="305"/>
      <c r="CHK23" s="305"/>
      <c r="CHL23" s="305"/>
      <c r="CHM23" s="305"/>
      <c r="CHN23" s="305"/>
      <c r="CHO23" s="305"/>
      <c r="CHP23" s="305"/>
      <c r="CHQ23" s="305"/>
      <c r="CHR23" s="305"/>
      <c r="CHS23" s="305"/>
      <c r="CHT23" s="305"/>
      <c r="CHU23" s="305"/>
      <c r="CHV23" s="305"/>
      <c r="CHW23" s="305"/>
      <c r="CHX23" s="305"/>
      <c r="CHY23" s="305"/>
      <c r="CHZ23" s="305"/>
      <c r="CIA23" s="305"/>
      <c r="CIB23" s="305"/>
      <c r="CIC23" s="305"/>
      <c r="CID23" s="305"/>
      <c r="CIE23" s="305"/>
      <c r="CIF23" s="305"/>
      <c r="CIG23" s="305"/>
      <c r="CIH23" s="305"/>
      <c r="CII23" s="305"/>
      <c r="CIJ23" s="305"/>
      <c r="CIK23" s="305"/>
      <c r="CIL23" s="305"/>
      <c r="CIM23" s="305"/>
      <c r="CIN23" s="305"/>
      <c r="CIO23" s="305"/>
      <c r="CIP23" s="305"/>
      <c r="CIQ23" s="305"/>
      <c r="CIR23" s="305"/>
      <c r="CIS23" s="305"/>
      <c r="CIT23" s="305"/>
      <c r="CIU23" s="305"/>
      <c r="CIV23" s="305"/>
      <c r="CIW23" s="305"/>
      <c r="CIX23" s="305"/>
      <c r="CIY23" s="305"/>
      <c r="CIZ23" s="305"/>
      <c r="CJA23" s="305"/>
      <c r="CJB23" s="305"/>
      <c r="CJC23" s="305"/>
      <c r="CJD23" s="305"/>
      <c r="CJE23" s="305"/>
      <c r="CJF23" s="305"/>
      <c r="CJG23" s="305"/>
      <c r="CJH23" s="305"/>
      <c r="CJI23" s="305"/>
      <c r="CJJ23" s="305"/>
      <c r="CJK23" s="305"/>
      <c r="CJL23" s="305"/>
      <c r="CJM23" s="305"/>
      <c r="CJN23" s="305"/>
      <c r="CJO23" s="305"/>
      <c r="CJP23" s="305"/>
      <c r="CJQ23" s="305"/>
      <c r="CJR23" s="305"/>
      <c r="CJS23" s="305"/>
      <c r="CJT23" s="305"/>
      <c r="CJU23" s="305"/>
      <c r="CJV23" s="305"/>
      <c r="CJW23" s="305"/>
      <c r="CJX23" s="305"/>
      <c r="CJY23" s="305"/>
      <c r="CJZ23" s="305"/>
      <c r="CKA23" s="305"/>
      <c r="CKB23" s="305"/>
      <c r="CKC23" s="305"/>
      <c r="CKD23" s="305"/>
      <c r="CKE23" s="305"/>
      <c r="CKF23" s="305"/>
      <c r="CKG23" s="305"/>
      <c r="CKH23" s="305"/>
      <c r="CKI23" s="305"/>
      <c r="CKJ23" s="305"/>
      <c r="CKK23" s="305"/>
      <c r="CKL23" s="305"/>
      <c r="CKM23" s="305"/>
      <c r="CKN23" s="305"/>
      <c r="CKO23" s="305"/>
      <c r="CKP23" s="305"/>
      <c r="CKQ23" s="305"/>
      <c r="CKR23" s="305"/>
      <c r="CKS23" s="305"/>
      <c r="CKT23" s="305"/>
      <c r="CKU23" s="305"/>
      <c r="CKV23" s="305"/>
      <c r="CKW23" s="305"/>
      <c r="CKX23" s="305"/>
      <c r="CKY23" s="305"/>
      <c r="CKZ23" s="305"/>
      <c r="CLA23" s="305"/>
      <c r="CLB23" s="305"/>
      <c r="CLC23" s="305"/>
      <c r="CLD23" s="305"/>
      <c r="CLE23" s="305"/>
      <c r="CLF23" s="305"/>
      <c r="CLG23" s="305"/>
      <c r="CLH23" s="305"/>
      <c r="CLI23" s="305"/>
      <c r="CLJ23" s="305"/>
      <c r="CLK23" s="305"/>
      <c r="CLL23" s="305"/>
      <c r="CLM23" s="305"/>
      <c r="CLN23" s="305"/>
      <c r="CLO23" s="305"/>
      <c r="CLP23" s="305"/>
      <c r="CLQ23" s="305"/>
      <c r="CLR23" s="305"/>
      <c r="CLS23" s="305"/>
      <c r="CLT23" s="305"/>
      <c r="CLU23" s="305"/>
      <c r="CLV23" s="305"/>
      <c r="CLW23" s="305"/>
      <c r="CLX23" s="305"/>
      <c r="CLY23" s="305"/>
      <c r="CLZ23" s="305"/>
      <c r="CMA23" s="305"/>
      <c r="CMB23" s="305"/>
      <c r="CMC23" s="305"/>
      <c r="CMD23" s="305"/>
      <c r="CME23" s="305"/>
      <c r="CMF23" s="305"/>
      <c r="CMG23" s="305"/>
      <c r="CMH23" s="305"/>
      <c r="CMI23" s="305"/>
      <c r="CMJ23" s="305"/>
      <c r="CMK23" s="305"/>
      <c r="CML23" s="305"/>
      <c r="CMM23" s="305"/>
      <c r="CMN23" s="305"/>
      <c r="CMO23" s="305"/>
      <c r="CMP23" s="305"/>
      <c r="CMQ23" s="305"/>
      <c r="CMR23" s="305"/>
      <c r="CMS23" s="305"/>
      <c r="CMT23" s="305"/>
      <c r="CMU23" s="305"/>
      <c r="CMV23" s="305"/>
      <c r="CMW23" s="305"/>
      <c r="CMX23" s="305"/>
      <c r="CMY23" s="305"/>
      <c r="CMZ23" s="305"/>
      <c r="CNA23" s="305"/>
      <c r="CNB23" s="305"/>
      <c r="CNC23" s="305"/>
      <c r="CND23" s="305"/>
      <c r="CNE23" s="305"/>
      <c r="CNF23" s="305"/>
      <c r="CNG23" s="305"/>
      <c r="CNH23" s="305"/>
      <c r="CNI23" s="305"/>
      <c r="CNJ23" s="305"/>
      <c r="CNK23" s="305"/>
      <c r="CNL23" s="305"/>
      <c r="CNM23" s="305"/>
      <c r="CNN23" s="305"/>
      <c r="CNO23" s="305"/>
      <c r="CNP23" s="305"/>
      <c r="CNQ23" s="305"/>
      <c r="CNR23" s="305"/>
      <c r="CNS23" s="305"/>
      <c r="CNT23" s="305"/>
      <c r="CNU23" s="305"/>
      <c r="CNV23" s="305"/>
      <c r="CNW23" s="305"/>
      <c r="CNX23" s="305"/>
      <c r="CNY23" s="305"/>
      <c r="CNZ23" s="305"/>
      <c r="COA23" s="305"/>
      <c r="COB23" s="305"/>
      <c r="COC23" s="305"/>
      <c r="COD23" s="305"/>
      <c r="COE23" s="305"/>
      <c r="COF23" s="305"/>
      <c r="COG23" s="305"/>
      <c r="COH23" s="305"/>
      <c r="COI23" s="305"/>
      <c r="COJ23" s="305"/>
      <c r="COK23" s="305"/>
      <c r="COL23" s="305"/>
      <c r="COM23" s="305"/>
      <c r="CON23" s="305"/>
      <c r="COO23" s="305"/>
      <c r="COP23" s="305"/>
      <c r="COQ23" s="305"/>
      <c r="COR23" s="305"/>
      <c r="COS23" s="305"/>
      <c r="COT23" s="305"/>
      <c r="COU23" s="305"/>
      <c r="COV23" s="305"/>
      <c r="COW23" s="305"/>
      <c r="COX23" s="305"/>
      <c r="COY23" s="305"/>
      <c r="COZ23" s="305"/>
      <c r="CPA23" s="305"/>
      <c r="CPB23" s="305"/>
      <c r="CPC23" s="305"/>
      <c r="CPD23" s="305"/>
      <c r="CPE23" s="305"/>
      <c r="CPF23" s="305"/>
      <c r="CPG23" s="305"/>
      <c r="CPH23" s="305"/>
      <c r="CPI23" s="305"/>
      <c r="CPJ23" s="305"/>
      <c r="CPK23" s="305"/>
      <c r="CPL23" s="305"/>
      <c r="CPM23" s="305"/>
      <c r="CPN23" s="305"/>
      <c r="CPO23" s="305"/>
      <c r="CPP23" s="305"/>
      <c r="CPQ23" s="305"/>
      <c r="CPR23" s="305"/>
      <c r="CPS23" s="305"/>
      <c r="CPT23" s="305"/>
      <c r="CPU23" s="305"/>
      <c r="CPV23" s="305"/>
      <c r="CPW23" s="305"/>
      <c r="CPX23" s="305"/>
      <c r="CPY23" s="305"/>
      <c r="CPZ23" s="305"/>
      <c r="CQA23" s="305"/>
      <c r="CQB23" s="305"/>
      <c r="CQC23" s="305"/>
      <c r="CQD23" s="305"/>
      <c r="CQE23" s="305"/>
      <c r="CQF23" s="305"/>
      <c r="CQG23" s="305"/>
      <c r="CQH23" s="305"/>
      <c r="CQI23" s="305"/>
      <c r="CQJ23" s="305"/>
      <c r="CQK23" s="305"/>
      <c r="CQL23" s="305"/>
      <c r="CQM23" s="305"/>
      <c r="CQN23" s="305"/>
      <c r="CQO23" s="305"/>
      <c r="CQP23" s="305"/>
      <c r="CQQ23" s="305"/>
      <c r="CQR23" s="305"/>
      <c r="CQS23" s="305"/>
      <c r="CQT23" s="305"/>
      <c r="CQU23" s="305"/>
      <c r="CQV23" s="305"/>
      <c r="CQW23" s="305"/>
      <c r="CQX23" s="305"/>
      <c r="CQY23" s="305"/>
      <c r="CQZ23" s="305"/>
      <c r="CRA23" s="305"/>
      <c r="CRB23" s="305"/>
      <c r="CRC23" s="305"/>
      <c r="CRD23" s="305"/>
      <c r="CRE23" s="305"/>
      <c r="CRF23" s="305"/>
      <c r="CRG23" s="305"/>
      <c r="CRH23" s="305"/>
      <c r="CRI23" s="305"/>
      <c r="CRJ23" s="305"/>
      <c r="CRK23" s="305"/>
      <c r="CRL23" s="305"/>
      <c r="CRM23" s="305"/>
      <c r="CRN23" s="305"/>
      <c r="CRO23" s="305"/>
      <c r="CRP23" s="305"/>
      <c r="CRQ23" s="305"/>
      <c r="CRR23" s="305"/>
      <c r="CRS23" s="305"/>
      <c r="CRT23" s="305"/>
      <c r="CRU23" s="305"/>
      <c r="CRV23" s="305"/>
      <c r="CRW23" s="305"/>
      <c r="CRX23" s="305"/>
      <c r="CRY23" s="305"/>
      <c r="CRZ23" s="305"/>
      <c r="CSA23" s="305"/>
      <c r="CSB23" s="305"/>
      <c r="CSC23" s="305"/>
      <c r="CSD23" s="305"/>
      <c r="CSE23" s="305"/>
      <c r="CSF23" s="305"/>
      <c r="CSG23" s="305"/>
      <c r="CSH23" s="305"/>
      <c r="CSI23" s="305"/>
      <c r="CSJ23" s="305"/>
      <c r="CSK23" s="305"/>
      <c r="CSL23" s="305"/>
      <c r="CSM23" s="305"/>
      <c r="CSN23" s="305"/>
      <c r="CSO23" s="305"/>
      <c r="CSP23" s="305"/>
      <c r="CSQ23" s="305"/>
      <c r="CSR23" s="305"/>
      <c r="CSS23" s="305"/>
      <c r="CST23" s="305"/>
      <c r="CSU23" s="305"/>
      <c r="CSV23" s="305"/>
      <c r="CSW23" s="305"/>
      <c r="CSX23" s="305"/>
      <c r="CSY23" s="305"/>
      <c r="CSZ23" s="305"/>
      <c r="CTA23" s="305"/>
      <c r="CTB23" s="305"/>
      <c r="CTC23" s="305"/>
      <c r="CTD23" s="305"/>
      <c r="CTE23" s="305"/>
      <c r="CTF23" s="305"/>
      <c r="CTG23" s="305"/>
      <c r="CTH23" s="305"/>
      <c r="CTI23" s="305"/>
      <c r="CTJ23" s="305"/>
      <c r="CTK23" s="305"/>
      <c r="CTL23" s="305"/>
      <c r="CTM23" s="305"/>
      <c r="CTN23" s="305"/>
      <c r="CTO23" s="305"/>
      <c r="CTP23" s="305"/>
      <c r="CTQ23" s="305"/>
      <c r="CTR23" s="305"/>
      <c r="CTS23" s="305"/>
      <c r="CTT23" s="305"/>
      <c r="CTU23" s="305"/>
      <c r="CTV23" s="305"/>
      <c r="CTW23" s="305"/>
      <c r="CTX23" s="305"/>
      <c r="CTY23" s="305"/>
      <c r="CTZ23" s="305"/>
      <c r="CUA23" s="305"/>
      <c r="CUB23" s="305"/>
      <c r="CUC23" s="305"/>
      <c r="CUD23" s="305"/>
      <c r="CUE23" s="305"/>
      <c r="CUF23" s="305"/>
      <c r="CUG23" s="305"/>
      <c r="CUH23" s="305"/>
      <c r="CUI23" s="305"/>
      <c r="CUJ23" s="305"/>
      <c r="CUK23" s="305"/>
      <c r="CUL23" s="305"/>
      <c r="CUM23" s="305"/>
      <c r="CUN23" s="305"/>
      <c r="CUO23" s="305"/>
      <c r="CUP23" s="305"/>
      <c r="CUQ23" s="305"/>
      <c r="CUR23" s="305"/>
      <c r="CUS23" s="305"/>
      <c r="CUT23" s="305"/>
      <c r="CUU23" s="305"/>
      <c r="CUV23" s="305"/>
      <c r="CUW23" s="305"/>
      <c r="CUX23" s="305"/>
      <c r="CUY23" s="305"/>
      <c r="CUZ23" s="305"/>
      <c r="CVA23" s="305"/>
      <c r="CVB23" s="305"/>
      <c r="CVC23" s="305"/>
      <c r="CVD23" s="305"/>
      <c r="CVE23" s="305"/>
      <c r="CVF23" s="305"/>
      <c r="CVG23" s="305"/>
      <c r="CVH23" s="305"/>
      <c r="CVI23" s="305"/>
      <c r="CVJ23" s="305"/>
      <c r="CVK23" s="305"/>
      <c r="CVL23" s="305"/>
      <c r="CVM23" s="305"/>
      <c r="CVN23" s="305"/>
      <c r="CVO23" s="305"/>
      <c r="CVP23" s="305"/>
      <c r="CVQ23" s="305"/>
      <c r="CVR23" s="305"/>
      <c r="CVS23" s="305"/>
      <c r="CVT23" s="305"/>
      <c r="CVU23" s="305"/>
      <c r="CVV23" s="305"/>
      <c r="CVW23" s="305"/>
      <c r="CVX23" s="305"/>
      <c r="CVY23" s="305"/>
      <c r="CVZ23" s="305"/>
      <c r="CWA23" s="305"/>
      <c r="CWB23" s="305"/>
      <c r="CWC23" s="305"/>
      <c r="CWD23" s="305"/>
      <c r="CWE23" s="305"/>
      <c r="CWF23" s="305"/>
      <c r="CWG23" s="305"/>
      <c r="CWH23" s="305"/>
      <c r="CWI23" s="305"/>
      <c r="CWJ23" s="305"/>
      <c r="CWK23" s="305"/>
      <c r="CWL23" s="305"/>
      <c r="CWM23" s="305"/>
      <c r="CWN23" s="305"/>
      <c r="CWO23" s="305"/>
      <c r="CWP23" s="305"/>
      <c r="CWQ23" s="305"/>
      <c r="CWR23" s="305"/>
      <c r="CWS23" s="305"/>
      <c r="CWT23" s="305"/>
      <c r="CWU23" s="305"/>
      <c r="CWV23" s="305"/>
      <c r="CWW23" s="305"/>
      <c r="CWX23" s="305"/>
      <c r="CWY23" s="305"/>
      <c r="CWZ23" s="305"/>
      <c r="CXA23" s="305"/>
      <c r="CXB23" s="305"/>
      <c r="CXC23" s="305"/>
      <c r="CXD23" s="305"/>
      <c r="CXE23" s="305"/>
      <c r="CXF23" s="305"/>
      <c r="CXG23" s="305"/>
      <c r="CXH23" s="305"/>
      <c r="CXI23" s="305"/>
      <c r="CXJ23" s="305"/>
      <c r="CXK23" s="305"/>
      <c r="CXL23" s="305"/>
      <c r="CXM23" s="305"/>
      <c r="CXN23" s="305"/>
      <c r="CXO23" s="305"/>
      <c r="CXP23" s="305"/>
      <c r="CXQ23" s="305"/>
      <c r="CXR23" s="305"/>
      <c r="CXS23" s="305"/>
      <c r="CXT23" s="305"/>
      <c r="CXU23" s="305"/>
      <c r="CXV23" s="305"/>
      <c r="CXW23" s="305"/>
      <c r="CXX23" s="305"/>
      <c r="CXY23" s="305"/>
      <c r="CXZ23" s="305"/>
      <c r="CYA23" s="305"/>
      <c r="CYB23" s="305"/>
      <c r="CYC23" s="305"/>
      <c r="CYD23" s="305"/>
      <c r="CYE23" s="305"/>
      <c r="CYF23" s="305"/>
      <c r="CYG23" s="305"/>
      <c r="CYH23" s="305"/>
      <c r="CYI23" s="305"/>
      <c r="CYJ23" s="305"/>
      <c r="CYK23" s="305"/>
      <c r="CYL23" s="305"/>
      <c r="CYM23" s="305"/>
      <c r="CYN23" s="305"/>
      <c r="CYO23" s="305"/>
      <c r="CYP23" s="305"/>
      <c r="CYQ23" s="305"/>
      <c r="CYR23" s="305"/>
      <c r="CYS23" s="305"/>
      <c r="CYT23" s="305"/>
      <c r="CYU23" s="305"/>
      <c r="CYV23" s="305"/>
      <c r="CYW23" s="305"/>
      <c r="CYX23" s="305"/>
      <c r="CYY23" s="305"/>
      <c r="CYZ23" s="305"/>
      <c r="CZA23" s="305"/>
      <c r="CZB23" s="305"/>
      <c r="CZC23" s="305"/>
      <c r="CZD23" s="305"/>
      <c r="CZE23" s="305"/>
      <c r="CZF23" s="305"/>
      <c r="CZG23" s="305"/>
      <c r="CZH23" s="305"/>
      <c r="CZI23" s="305"/>
      <c r="CZJ23" s="305"/>
      <c r="CZK23" s="305"/>
      <c r="CZL23" s="305"/>
      <c r="CZM23" s="305"/>
      <c r="CZN23" s="305"/>
      <c r="CZO23" s="305"/>
      <c r="CZP23" s="305"/>
      <c r="CZQ23" s="305"/>
      <c r="CZR23" s="305"/>
      <c r="CZS23" s="305"/>
      <c r="CZT23" s="305"/>
      <c r="CZU23" s="305"/>
      <c r="CZV23" s="305"/>
      <c r="CZW23" s="305"/>
      <c r="CZX23" s="305"/>
      <c r="CZY23" s="305"/>
      <c r="CZZ23" s="305"/>
      <c r="DAA23" s="305"/>
      <c r="DAB23" s="305"/>
      <c r="DAC23" s="305"/>
      <c r="DAD23" s="305"/>
      <c r="DAE23" s="305"/>
      <c r="DAF23" s="305"/>
      <c r="DAG23" s="305"/>
      <c r="DAH23" s="305"/>
      <c r="DAI23" s="305"/>
      <c r="DAJ23" s="305"/>
      <c r="DAK23" s="305"/>
      <c r="DAL23" s="305"/>
      <c r="DAM23" s="305"/>
      <c r="DAN23" s="305"/>
      <c r="DAO23" s="305"/>
      <c r="DAP23" s="305"/>
      <c r="DAQ23" s="305"/>
      <c r="DAR23" s="305"/>
      <c r="DAS23" s="305"/>
      <c r="DAT23" s="305"/>
      <c r="DAU23" s="305"/>
      <c r="DAV23" s="305"/>
      <c r="DAW23" s="305"/>
      <c r="DAX23" s="305"/>
      <c r="DAY23" s="305"/>
      <c r="DAZ23" s="305"/>
      <c r="DBA23" s="305"/>
      <c r="DBB23" s="305"/>
      <c r="DBC23" s="305"/>
      <c r="DBD23" s="305"/>
      <c r="DBE23" s="305"/>
      <c r="DBF23" s="305"/>
      <c r="DBG23" s="305"/>
      <c r="DBH23" s="305"/>
      <c r="DBI23" s="305"/>
      <c r="DBJ23" s="305"/>
      <c r="DBK23" s="305"/>
      <c r="DBL23" s="305"/>
      <c r="DBM23" s="305"/>
      <c r="DBN23" s="305"/>
      <c r="DBO23" s="305"/>
      <c r="DBP23" s="305"/>
      <c r="DBQ23" s="305"/>
      <c r="DBR23" s="305"/>
      <c r="DBS23" s="305"/>
      <c r="DBT23" s="305"/>
      <c r="DBU23" s="305"/>
      <c r="DBV23" s="305"/>
      <c r="DBW23" s="305"/>
      <c r="DBX23" s="305"/>
      <c r="DBY23" s="305"/>
      <c r="DBZ23" s="305"/>
      <c r="DCA23" s="305"/>
      <c r="DCB23" s="305"/>
      <c r="DCC23" s="305"/>
      <c r="DCD23" s="305"/>
      <c r="DCE23" s="305"/>
      <c r="DCF23" s="305"/>
      <c r="DCG23" s="305"/>
      <c r="DCH23" s="305"/>
      <c r="DCI23" s="305"/>
      <c r="DCJ23" s="305"/>
      <c r="DCK23" s="305"/>
      <c r="DCL23" s="305"/>
      <c r="DCM23" s="305"/>
      <c r="DCN23" s="305"/>
      <c r="DCO23" s="305"/>
      <c r="DCP23" s="305"/>
      <c r="DCQ23" s="305"/>
      <c r="DCR23" s="305"/>
      <c r="DCS23" s="305"/>
      <c r="DCT23" s="305"/>
      <c r="DCU23" s="305"/>
      <c r="DCV23" s="305"/>
      <c r="DCW23" s="305"/>
      <c r="DCX23" s="305"/>
      <c r="DCY23" s="305"/>
      <c r="DCZ23" s="305"/>
      <c r="DDA23" s="305"/>
      <c r="DDB23" s="305"/>
      <c r="DDC23" s="305"/>
      <c r="DDD23" s="305"/>
      <c r="DDE23" s="305"/>
      <c r="DDF23" s="305"/>
      <c r="DDG23" s="305"/>
      <c r="DDH23" s="305"/>
      <c r="DDI23" s="305"/>
      <c r="DDJ23" s="305"/>
      <c r="DDK23" s="305"/>
      <c r="DDL23" s="305"/>
      <c r="DDM23" s="305"/>
      <c r="DDN23" s="305"/>
      <c r="DDO23" s="305"/>
      <c r="DDP23" s="305"/>
      <c r="DDQ23" s="305"/>
      <c r="DDR23" s="305"/>
      <c r="DDS23" s="305"/>
      <c r="DDT23" s="305"/>
      <c r="DDU23" s="305"/>
      <c r="DDV23" s="305"/>
      <c r="DDW23" s="305"/>
      <c r="DDX23" s="305"/>
      <c r="DDY23" s="305"/>
      <c r="DDZ23" s="305"/>
      <c r="DEA23" s="305"/>
      <c r="DEB23" s="305"/>
      <c r="DEC23" s="305"/>
      <c r="DED23" s="305"/>
      <c r="DEE23" s="305"/>
      <c r="DEF23" s="305"/>
      <c r="DEG23" s="305"/>
      <c r="DEH23" s="305"/>
      <c r="DEI23" s="305"/>
      <c r="DEJ23" s="305"/>
      <c r="DEK23" s="305"/>
      <c r="DEL23" s="305"/>
      <c r="DEM23" s="305"/>
      <c r="DEN23" s="305"/>
      <c r="DEO23" s="305"/>
      <c r="DEP23" s="305"/>
      <c r="DEQ23" s="305"/>
      <c r="DER23" s="305"/>
      <c r="DES23" s="305"/>
      <c r="DET23" s="305"/>
      <c r="DEU23" s="305"/>
      <c r="DEV23" s="305"/>
      <c r="DEW23" s="305"/>
      <c r="DEX23" s="305"/>
      <c r="DEY23" s="305"/>
      <c r="DEZ23" s="305"/>
      <c r="DFA23" s="305"/>
      <c r="DFB23" s="305"/>
      <c r="DFC23" s="305"/>
      <c r="DFD23" s="305"/>
      <c r="DFE23" s="305"/>
      <c r="DFF23" s="305"/>
      <c r="DFG23" s="305"/>
      <c r="DFH23" s="305"/>
      <c r="DFI23" s="305"/>
      <c r="DFJ23" s="305"/>
      <c r="DFK23" s="305"/>
      <c r="DFL23" s="305"/>
      <c r="DFM23" s="305"/>
      <c r="DFN23" s="305"/>
      <c r="DFO23" s="305"/>
      <c r="DFP23" s="305"/>
      <c r="DFQ23" s="305"/>
      <c r="DFR23" s="305"/>
      <c r="DFS23" s="305"/>
      <c r="DFT23" s="305"/>
      <c r="DFU23" s="305"/>
      <c r="DFV23" s="305"/>
      <c r="DFW23" s="305"/>
      <c r="DFX23" s="305"/>
      <c r="DFY23" s="305"/>
      <c r="DFZ23" s="305"/>
      <c r="DGA23" s="305"/>
      <c r="DGB23" s="305"/>
      <c r="DGC23" s="305"/>
      <c r="DGD23" s="305"/>
      <c r="DGE23" s="305"/>
      <c r="DGF23" s="305"/>
      <c r="DGG23" s="305"/>
      <c r="DGH23" s="305"/>
      <c r="DGI23" s="305"/>
      <c r="DGJ23" s="305"/>
      <c r="DGK23" s="305"/>
      <c r="DGL23" s="305"/>
      <c r="DGM23" s="305"/>
      <c r="DGN23" s="305"/>
      <c r="DGO23" s="305"/>
      <c r="DGP23" s="305"/>
      <c r="DGQ23" s="305"/>
      <c r="DGR23" s="305"/>
      <c r="DGS23" s="305"/>
      <c r="DGT23" s="305"/>
      <c r="DGU23" s="305"/>
      <c r="DGV23" s="305"/>
      <c r="DGW23" s="305"/>
      <c r="DGX23" s="305"/>
      <c r="DGY23" s="305"/>
      <c r="DGZ23" s="305"/>
      <c r="DHA23" s="305"/>
      <c r="DHB23" s="305"/>
      <c r="DHC23" s="305"/>
      <c r="DHD23" s="305"/>
      <c r="DHE23" s="305"/>
      <c r="DHF23" s="305"/>
      <c r="DHG23" s="305"/>
      <c r="DHH23" s="305"/>
      <c r="DHI23" s="305"/>
      <c r="DHJ23" s="305"/>
      <c r="DHK23" s="305"/>
      <c r="DHL23" s="305"/>
      <c r="DHM23" s="305"/>
      <c r="DHN23" s="305"/>
      <c r="DHO23" s="305"/>
      <c r="DHP23" s="305"/>
      <c r="DHQ23" s="305"/>
      <c r="DHR23" s="305"/>
      <c r="DHS23" s="305"/>
      <c r="DHT23" s="305"/>
      <c r="DHU23" s="305"/>
      <c r="DHV23" s="305"/>
      <c r="DHW23" s="305"/>
      <c r="DHX23" s="305"/>
      <c r="DHY23" s="305"/>
      <c r="DHZ23" s="305"/>
      <c r="DIA23" s="305"/>
      <c r="DIB23" s="305"/>
      <c r="DIC23" s="305"/>
      <c r="DID23" s="305"/>
      <c r="DIE23" s="305"/>
      <c r="DIF23" s="305"/>
      <c r="DIG23" s="305"/>
      <c r="DIH23" s="305"/>
      <c r="DII23" s="305"/>
      <c r="DIJ23" s="305"/>
      <c r="DIK23" s="305"/>
      <c r="DIL23" s="305"/>
      <c r="DIM23" s="305"/>
      <c r="DIN23" s="305"/>
      <c r="DIO23" s="305"/>
      <c r="DIP23" s="305"/>
      <c r="DIQ23" s="305"/>
      <c r="DIR23" s="305"/>
      <c r="DIS23" s="305"/>
      <c r="DIT23" s="305"/>
      <c r="DIU23" s="305"/>
      <c r="DIV23" s="305"/>
      <c r="DIW23" s="305"/>
      <c r="DIX23" s="305"/>
      <c r="DIY23" s="305"/>
      <c r="DIZ23" s="305"/>
      <c r="DJA23" s="305"/>
      <c r="DJB23" s="305"/>
      <c r="DJC23" s="305"/>
      <c r="DJD23" s="305"/>
      <c r="DJE23" s="305"/>
      <c r="DJF23" s="305"/>
      <c r="DJG23" s="305"/>
      <c r="DJH23" s="305"/>
      <c r="DJI23" s="305"/>
      <c r="DJJ23" s="305"/>
      <c r="DJK23" s="305"/>
      <c r="DJL23" s="305"/>
      <c r="DJM23" s="305"/>
      <c r="DJN23" s="305"/>
      <c r="DJO23" s="305"/>
      <c r="DJP23" s="305"/>
      <c r="DJQ23" s="305"/>
      <c r="DJR23" s="305"/>
      <c r="DJS23" s="305"/>
      <c r="DJT23" s="305"/>
      <c r="DJU23" s="305"/>
      <c r="DJV23" s="305"/>
      <c r="DJW23" s="305"/>
      <c r="DJX23" s="305"/>
      <c r="DJY23" s="305"/>
      <c r="DJZ23" s="305"/>
      <c r="DKA23" s="305"/>
      <c r="DKB23" s="305"/>
      <c r="DKC23" s="305"/>
      <c r="DKD23" s="305"/>
      <c r="DKE23" s="305"/>
      <c r="DKF23" s="305"/>
      <c r="DKG23" s="305"/>
      <c r="DKH23" s="305"/>
      <c r="DKI23" s="305"/>
      <c r="DKJ23" s="305"/>
      <c r="DKK23" s="305"/>
      <c r="DKL23" s="305"/>
      <c r="DKM23" s="305"/>
      <c r="DKN23" s="305"/>
      <c r="DKO23" s="305"/>
      <c r="DKP23" s="305"/>
      <c r="DKQ23" s="305"/>
      <c r="DKR23" s="305"/>
      <c r="DKS23" s="305"/>
      <c r="DKT23" s="305"/>
      <c r="DKU23" s="305"/>
      <c r="DKV23" s="305"/>
      <c r="DKW23" s="305"/>
      <c r="DKX23" s="305"/>
      <c r="DKY23" s="305"/>
      <c r="DKZ23" s="305"/>
      <c r="DLA23" s="305"/>
      <c r="DLB23" s="305"/>
      <c r="DLC23" s="305"/>
      <c r="DLD23" s="305"/>
      <c r="DLE23" s="305"/>
      <c r="DLF23" s="305"/>
      <c r="DLG23" s="305"/>
      <c r="DLH23" s="305"/>
      <c r="DLI23" s="305"/>
      <c r="DLJ23" s="305"/>
      <c r="DLK23" s="305"/>
      <c r="DLL23" s="305"/>
      <c r="DLM23" s="305"/>
      <c r="DLN23" s="305"/>
      <c r="DLO23" s="305"/>
      <c r="DLP23" s="305"/>
      <c r="DLQ23" s="305"/>
      <c r="DLR23" s="305"/>
      <c r="DLS23" s="305"/>
      <c r="DLT23" s="305"/>
      <c r="DLU23" s="305"/>
      <c r="DLV23" s="305"/>
      <c r="DLW23" s="305"/>
      <c r="DLX23" s="305"/>
      <c r="DLY23" s="305"/>
      <c r="DLZ23" s="305"/>
      <c r="DMA23" s="305"/>
      <c r="DMB23" s="305"/>
      <c r="DMC23" s="305"/>
      <c r="DMD23" s="305"/>
      <c r="DME23" s="305"/>
      <c r="DMF23" s="305"/>
      <c r="DMG23" s="305"/>
      <c r="DMH23" s="305"/>
      <c r="DMI23" s="305"/>
      <c r="DMJ23" s="305"/>
      <c r="DMK23" s="305"/>
      <c r="DML23" s="305"/>
      <c r="DMM23" s="305"/>
      <c r="DMN23" s="305"/>
      <c r="DMO23" s="305"/>
      <c r="DMP23" s="305"/>
      <c r="DMQ23" s="305"/>
      <c r="DMR23" s="305"/>
      <c r="DMS23" s="305"/>
      <c r="DMT23" s="305"/>
      <c r="DMU23" s="305"/>
      <c r="DMV23" s="305"/>
      <c r="DMW23" s="305"/>
      <c r="DMX23" s="305"/>
      <c r="DMY23" s="305"/>
      <c r="DMZ23" s="305"/>
      <c r="DNA23" s="305"/>
      <c r="DNB23" s="305"/>
      <c r="DNC23" s="305"/>
      <c r="DND23" s="305"/>
      <c r="DNE23" s="305"/>
      <c r="DNF23" s="305"/>
      <c r="DNG23" s="305"/>
      <c r="DNH23" s="305"/>
      <c r="DNI23" s="305"/>
      <c r="DNJ23" s="305"/>
      <c r="DNK23" s="305"/>
      <c r="DNL23" s="305"/>
      <c r="DNM23" s="305"/>
      <c r="DNN23" s="305"/>
      <c r="DNO23" s="305"/>
      <c r="DNP23" s="305"/>
      <c r="DNQ23" s="305"/>
      <c r="DNR23" s="305"/>
      <c r="DNS23" s="305"/>
      <c r="DNT23" s="305"/>
      <c r="DNU23" s="305"/>
      <c r="DNV23" s="305"/>
      <c r="DNW23" s="305"/>
      <c r="DNX23" s="305"/>
      <c r="DNY23" s="305"/>
      <c r="DNZ23" s="305"/>
      <c r="DOA23" s="305"/>
      <c r="DOB23" s="305"/>
      <c r="DOC23" s="305"/>
      <c r="DOD23" s="305"/>
      <c r="DOE23" s="305"/>
      <c r="DOF23" s="305"/>
      <c r="DOG23" s="305"/>
      <c r="DOH23" s="305"/>
      <c r="DOI23" s="305"/>
      <c r="DOJ23" s="305"/>
      <c r="DOK23" s="305"/>
      <c r="DOL23" s="305"/>
      <c r="DOM23" s="305"/>
      <c r="DON23" s="305"/>
      <c r="DOO23" s="305"/>
      <c r="DOP23" s="305"/>
      <c r="DOQ23" s="305"/>
      <c r="DOR23" s="305"/>
      <c r="DOS23" s="305"/>
      <c r="DOT23" s="305"/>
      <c r="DOU23" s="305"/>
      <c r="DOV23" s="305"/>
      <c r="DOW23" s="305"/>
      <c r="DOX23" s="305"/>
      <c r="DOY23" s="305"/>
      <c r="DOZ23" s="305"/>
      <c r="DPA23" s="305"/>
      <c r="DPB23" s="305"/>
      <c r="DPC23" s="305"/>
      <c r="DPD23" s="305"/>
      <c r="DPE23" s="305"/>
      <c r="DPF23" s="305"/>
      <c r="DPG23" s="305"/>
      <c r="DPH23" s="305"/>
      <c r="DPI23" s="305"/>
      <c r="DPJ23" s="305"/>
      <c r="DPK23" s="305"/>
      <c r="DPL23" s="305"/>
      <c r="DPM23" s="305"/>
      <c r="DPN23" s="305"/>
      <c r="DPO23" s="305"/>
      <c r="DPP23" s="305"/>
      <c r="DPQ23" s="305"/>
      <c r="DPR23" s="305"/>
      <c r="DPS23" s="305"/>
      <c r="DPT23" s="305"/>
      <c r="DPU23" s="305"/>
      <c r="DPV23" s="305"/>
      <c r="DPW23" s="305"/>
      <c r="DPX23" s="305"/>
      <c r="DPY23" s="305"/>
      <c r="DPZ23" s="305"/>
      <c r="DQA23" s="305"/>
      <c r="DQB23" s="305"/>
      <c r="DQC23" s="305"/>
      <c r="DQD23" s="305"/>
      <c r="DQE23" s="305"/>
      <c r="DQF23" s="305"/>
      <c r="DQG23" s="305"/>
      <c r="DQH23" s="305"/>
      <c r="DQI23" s="305"/>
      <c r="DQJ23" s="305"/>
      <c r="DQK23" s="305"/>
      <c r="DQL23" s="305"/>
      <c r="DQM23" s="305"/>
      <c r="DQN23" s="305"/>
      <c r="DQO23" s="305"/>
      <c r="DQP23" s="305"/>
      <c r="DQQ23" s="305"/>
      <c r="DQR23" s="305"/>
      <c r="DQS23" s="305"/>
      <c r="DQT23" s="305"/>
      <c r="DQU23" s="305"/>
      <c r="DQV23" s="305"/>
      <c r="DQW23" s="305"/>
      <c r="DQX23" s="305"/>
      <c r="DQY23" s="305"/>
      <c r="DQZ23" s="305"/>
      <c r="DRA23" s="305"/>
      <c r="DRB23" s="305"/>
      <c r="DRC23" s="305"/>
      <c r="DRD23" s="305"/>
      <c r="DRE23" s="305"/>
      <c r="DRF23" s="305"/>
      <c r="DRG23" s="305"/>
      <c r="DRH23" s="305"/>
      <c r="DRI23" s="305"/>
      <c r="DRJ23" s="305"/>
      <c r="DRK23" s="305"/>
      <c r="DRL23" s="305"/>
      <c r="DRM23" s="305"/>
      <c r="DRN23" s="305"/>
      <c r="DRO23" s="305"/>
      <c r="DRP23" s="305"/>
      <c r="DRQ23" s="305"/>
      <c r="DRR23" s="305"/>
      <c r="DRS23" s="305"/>
      <c r="DRT23" s="305"/>
      <c r="DRU23" s="305"/>
      <c r="DRV23" s="305"/>
      <c r="DRW23" s="305"/>
      <c r="DRX23" s="305"/>
      <c r="DRY23" s="305"/>
      <c r="DRZ23" s="305"/>
      <c r="DSA23" s="305"/>
      <c r="DSB23" s="305"/>
      <c r="DSC23" s="305"/>
      <c r="DSD23" s="305"/>
      <c r="DSE23" s="305"/>
      <c r="DSF23" s="305"/>
      <c r="DSG23" s="305"/>
      <c r="DSH23" s="305"/>
      <c r="DSI23" s="305"/>
      <c r="DSJ23" s="305"/>
      <c r="DSK23" s="305"/>
      <c r="DSL23" s="305"/>
      <c r="DSM23" s="305"/>
      <c r="DSN23" s="305"/>
      <c r="DSO23" s="305"/>
      <c r="DSP23" s="305"/>
      <c r="DSQ23" s="305"/>
      <c r="DSR23" s="305"/>
      <c r="DSS23" s="305"/>
      <c r="DST23" s="305"/>
      <c r="DSU23" s="305"/>
      <c r="DSV23" s="305"/>
      <c r="DSW23" s="305"/>
      <c r="DSX23" s="305"/>
      <c r="DSY23" s="305"/>
      <c r="DSZ23" s="305"/>
      <c r="DTA23" s="305"/>
      <c r="DTB23" s="305"/>
      <c r="DTC23" s="305"/>
      <c r="DTD23" s="305"/>
      <c r="DTE23" s="305"/>
      <c r="DTF23" s="305"/>
      <c r="DTG23" s="305"/>
      <c r="DTH23" s="305"/>
      <c r="DTI23" s="305"/>
      <c r="DTJ23" s="305"/>
      <c r="DTK23" s="305"/>
      <c r="DTL23" s="305"/>
      <c r="DTM23" s="305"/>
      <c r="DTN23" s="305"/>
      <c r="DTO23" s="305"/>
      <c r="DTP23" s="305"/>
      <c r="DTQ23" s="305"/>
      <c r="DTR23" s="305"/>
      <c r="DTS23" s="305"/>
      <c r="DTT23" s="305"/>
      <c r="DTU23" s="305"/>
      <c r="DTV23" s="305"/>
      <c r="DTW23" s="305"/>
      <c r="DTX23" s="305"/>
      <c r="DTY23" s="305"/>
      <c r="DTZ23" s="305"/>
      <c r="DUA23" s="305"/>
      <c r="DUB23" s="305"/>
      <c r="DUC23" s="305"/>
      <c r="DUD23" s="305"/>
      <c r="DUE23" s="305"/>
      <c r="DUF23" s="305"/>
      <c r="DUG23" s="305"/>
      <c r="DUH23" s="305"/>
      <c r="DUI23" s="305"/>
      <c r="DUJ23" s="305"/>
      <c r="DUK23" s="305"/>
      <c r="DUL23" s="305"/>
      <c r="DUM23" s="305"/>
      <c r="DUN23" s="305"/>
      <c r="DUO23" s="305"/>
      <c r="DUP23" s="305"/>
      <c r="DUQ23" s="305"/>
      <c r="DUR23" s="305"/>
      <c r="DUS23" s="305"/>
      <c r="DUT23" s="305"/>
      <c r="DUU23" s="305"/>
      <c r="DUV23" s="305"/>
      <c r="DUW23" s="305"/>
      <c r="DUX23" s="305"/>
      <c r="DUY23" s="305"/>
      <c r="DUZ23" s="305"/>
      <c r="DVA23" s="305"/>
      <c r="DVB23" s="305"/>
      <c r="DVC23" s="305"/>
      <c r="DVD23" s="305"/>
      <c r="DVE23" s="305"/>
      <c r="DVF23" s="305"/>
      <c r="DVG23" s="305"/>
      <c r="DVH23" s="305"/>
      <c r="DVI23" s="305"/>
      <c r="DVJ23" s="305"/>
      <c r="DVK23" s="305"/>
      <c r="DVL23" s="305"/>
      <c r="DVM23" s="305"/>
      <c r="DVN23" s="305"/>
      <c r="DVO23" s="305"/>
      <c r="DVP23" s="305"/>
      <c r="DVQ23" s="305"/>
      <c r="DVR23" s="305"/>
      <c r="DVS23" s="305"/>
      <c r="DVT23" s="305"/>
      <c r="DVU23" s="305"/>
      <c r="DVV23" s="305"/>
      <c r="DVW23" s="305"/>
      <c r="DVX23" s="305"/>
      <c r="DVY23" s="305"/>
      <c r="DVZ23" s="305"/>
      <c r="DWA23" s="305"/>
      <c r="DWB23" s="305"/>
      <c r="DWC23" s="305"/>
      <c r="DWD23" s="305"/>
      <c r="DWE23" s="305"/>
      <c r="DWF23" s="305"/>
      <c r="DWG23" s="305"/>
      <c r="DWH23" s="305"/>
      <c r="DWI23" s="305"/>
      <c r="DWJ23" s="305"/>
      <c r="DWK23" s="305"/>
      <c r="DWL23" s="305"/>
      <c r="DWM23" s="305"/>
      <c r="DWN23" s="305"/>
      <c r="DWO23" s="305"/>
      <c r="DWP23" s="305"/>
      <c r="DWQ23" s="305"/>
      <c r="DWR23" s="305"/>
      <c r="DWS23" s="305"/>
      <c r="DWT23" s="305"/>
      <c r="DWU23" s="305"/>
      <c r="DWV23" s="305"/>
      <c r="DWW23" s="305"/>
      <c r="DWX23" s="305"/>
      <c r="DWY23" s="305"/>
      <c r="DWZ23" s="305"/>
      <c r="DXA23" s="305"/>
      <c r="DXB23" s="305"/>
      <c r="DXC23" s="305"/>
      <c r="DXD23" s="305"/>
      <c r="DXE23" s="305"/>
      <c r="DXF23" s="305"/>
      <c r="DXG23" s="305"/>
      <c r="DXH23" s="305"/>
      <c r="DXI23" s="305"/>
      <c r="DXJ23" s="305"/>
      <c r="DXK23" s="305"/>
      <c r="DXL23" s="305"/>
      <c r="DXM23" s="305"/>
      <c r="DXN23" s="305"/>
      <c r="DXO23" s="305"/>
      <c r="DXP23" s="305"/>
      <c r="DXQ23" s="305"/>
      <c r="DXR23" s="305"/>
      <c r="DXS23" s="305"/>
      <c r="DXT23" s="305"/>
      <c r="DXU23" s="305"/>
      <c r="DXV23" s="305"/>
      <c r="DXW23" s="305"/>
      <c r="DXX23" s="305"/>
      <c r="DXY23" s="305"/>
      <c r="DXZ23" s="305"/>
      <c r="DYA23" s="305"/>
      <c r="DYB23" s="305"/>
      <c r="DYC23" s="305"/>
      <c r="DYD23" s="305"/>
      <c r="DYE23" s="305"/>
      <c r="DYF23" s="305"/>
      <c r="DYG23" s="305"/>
      <c r="DYH23" s="305"/>
      <c r="DYI23" s="305"/>
      <c r="DYJ23" s="305"/>
      <c r="DYK23" s="305"/>
      <c r="DYL23" s="305"/>
      <c r="DYM23" s="305"/>
      <c r="DYN23" s="305"/>
      <c r="DYO23" s="305"/>
      <c r="DYP23" s="305"/>
      <c r="DYQ23" s="305"/>
      <c r="DYR23" s="305"/>
      <c r="DYS23" s="305"/>
      <c r="DYT23" s="305"/>
      <c r="DYU23" s="305"/>
      <c r="DYV23" s="305"/>
      <c r="DYW23" s="305"/>
      <c r="DYX23" s="305"/>
      <c r="DYY23" s="305"/>
      <c r="DYZ23" s="305"/>
      <c r="DZA23" s="305"/>
      <c r="DZB23" s="305"/>
      <c r="DZC23" s="305"/>
      <c r="DZD23" s="305"/>
      <c r="DZE23" s="305"/>
      <c r="DZF23" s="305"/>
      <c r="DZG23" s="305"/>
      <c r="DZH23" s="305"/>
      <c r="DZI23" s="305"/>
      <c r="DZJ23" s="305"/>
      <c r="DZK23" s="305"/>
      <c r="DZL23" s="305"/>
      <c r="DZM23" s="305"/>
      <c r="DZN23" s="305"/>
      <c r="DZO23" s="305"/>
      <c r="DZP23" s="305"/>
      <c r="DZQ23" s="305"/>
      <c r="DZR23" s="305"/>
      <c r="DZS23" s="305"/>
      <c r="DZT23" s="305"/>
      <c r="DZU23" s="305"/>
      <c r="DZV23" s="305"/>
      <c r="DZW23" s="305"/>
      <c r="DZX23" s="305"/>
      <c r="DZY23" s="305"/>
      <c r="DZZ23" s="305"/>
      <c r="EAA23" s="305"/>
      <c r="EAB23" s="305"/>
      <c r="EAC23" s="305"/>
      <c r="EAD23" s="305"/>
      <c r="EAE23" s="305"/>
      <c r="EAF23" s="305"/>
      <c r="EAG23" s="305"/>
      <c r="EAH23" s="305"/>
      <c r="EAI23" s="305"/>
      <c r="EAJ23" s="305"/>
      <c r="EAK23" s="305"/>
      <c r="EAL23" s="305"/>
      <c r="EAM23" s="305"/>
      <c r="EAN23" s="305"/>
      <c r="EAO23" s="305"/>
      <c r="EAP23" s="305"/>
      <c r="EAQ23" s="305"/>
      <c r="EAR23" s="305"/>
      <c r="EAS23" s="305"/>
      <c r="EAT23" s="305"/>
      <c r="EAU23" s="305"/>
      <c r="EAV23" s="305"/>
      <c r="EAW23" s="305"/>
      <c r="EAX23" s="305"/>
      <c r="EAY23" s="305"/>
      <c r="EAZ23" s="305"/>
      <c r="EBA23" s="305"/>
      <c r="EBB23" s="305"/>
      <c r="EBC23" s="305"/>
      <c r="EBD23" s="305"/>
      <c r="EBE23" s="305"/>
      <c r="EBF23" s="305"/>
      <c r="EBG23" s="305"/>
      <c r="EBH23" s="305"/>
      <c r="EBI23" s="305"/>
      <c r="EBJ23" s="305"/>
      <c r="EBK23" s="305"/>
      <c r="EBL23" s="305"/>
      <c r="EBM23" s="305"/>
      <c r="EBN23" s="305"/>
      <c r="EBO23" s="305"/>
      <c r="EBP23" s="305"/>
      <c r="EBQ23" s="305"/>
      <c r="EBR23" s="305"/>
      <c r="EBS23" s="305"/>
      <c r="EBT23" s="305"/>
      <c r="EBU23" s="305"/>
      <c r="EBV23" s="305"/>
      <c r="EBW23" s="305"/>
      <c r="EBX23" s="305"/>
      <c r="EBY23" s="305"/>
      <c r="EBZ23" s="305"/>
      <c r="ECA23" s="305"/>
      <c r="ECB23" s="305"/>
      <c r="ECC23" s="305"/>
      <c r="ECD23" s="305"/>
      <c r="ECE23" s="305"/>
      <c r="ECF23" s="305"/>
      <c r="ECG23" s="305"/>
      <c r="ECH23" s="305"/>
      <c r="ECI23" s="305"/>
      <c r="ECJ23" s="305"/>
      <c r="ECK23" s="305"/>
      <c r="ECL23" s="305"/>
      <c r="ECM23" s="305"/>
      <c r="ECN23" s="305"/>
      <c r="ECO23" s="305"/>
      <c r="ECP23" s="305"/>
      <c r="ECQ23" s="305"/>
      <c r="ECR23" s="305"/>
      <c r="ECS23" s="305"/>
      <c r="ECT23" s="305"/>
      <c r="ECU23" s="305"/>
      <c r="ECV23" s="305"/>
      <c r="ECW23" s="305"/>
      <c r="ECX23" s="305"/>
      <c r="ECY23" s="305"/>
      <c r="ECZ23" s="305"/>
      <c r="EDA23" s="305"/>
      <c r="EDB23" s="305"/>
      <c r="EDC23" s="305"/>
      <c r="EDD23" s="305"/>
      <c r="EDE23" s="305"/>
      <c r="EDF23" s="305"/>
      <c r="EDG23" s="305"/>
      <c r="EDH23" s="305"/>
      <c r="EDI23" s="305"/>
      <c r="EDJ23" s="305"/>
      <c r="EDK23" s="305"/>
      <c r="EDL23" s="305"/>
      <c r="EDM23" s="305"/>
      <c r="EDN23" s="305"/>
      <c r="EDO23" s="305"/>
      <c r="EDP23" s="305"/>
      <c r="EDQ23" s="305"/>
      <c r="EDR23" s="305"/>
      <c r="EDS23" s="305"/>
      <c r="EDT23" s="305"/>
      <c r="EDU23" s="305"/>
      <c r="EDV23" s="305"/>
      <c r="EDW23" s="305"/>
      <c r="EDX23" s="305"/>
      <c r="EDY23" s="305"/>
      <c r="EDZ23" s="305"/>
      <c r="EEA23" s="305"/>
      <c r="EEB23" s="305"/>
      <c r="EEC23" s="305"/>
      <c r="EED23" s="305"/>
      <c r="EEE23" s="305"/>
      <c r="EEF23" s="305"/>
      <c r="EEG23" s="305"/>
      <c r="EEH23" s="305"/>
      <c r="EEI23" s="305"/>
      <c r="EEJ23" s="305"/>
      <c r="EEK23" s="305"/>
      <c r="EEL23" s="305"/>
      <c r="EEM23" s="305"/>
      <c r="EEN23" s="305"/>
      <c r="EEO23" s="305"/>
      <c r="EEP23" s="305"/>
      <c r="EEQ23" s="305"/>
      <c r="EER23" s="305"/>
      <c r="EES23" s="305"/>
      <c r="EET23" s="305"/>
      <c r="EEU23" s="305"/>
      <c r="EEV23" s="305"/>
      <c r="EEW23" s="305"/>
      <c r="EEX23" s="305"/>
      <c r="EEY23" s="305"/>
      <c r="EEZ23" s="305"/>
      <c r="EFA23" s="305"/>
      <c r="EFB23" s="305"/>
      <c r="EFC23" s="305"/>
      <c r="EFD23" s="305"/>
      <c r="EFE23" s="305"/>
      <c r="EFF23" s="305"/>
      <c r="EFG23" s="305"/>
      <c r="EFH23" s="305"/>
      <c r="EFI23" s="305"/>
      <c r="EFJ23" s="305"/>
      <c r="EFK23" s="305"/>
      <c r="EFL23" s="305"/>
      <c r="EFM23" s="305"/>
      <c r="EFN23" s="305"/>
      <c r="EFO23" s="305"/>
      <c r="EFP23" s="305"/>
      <c r="EFQ23" s="305"/>
      <c r="EFR23" s="305"/>
      <c r="EFS23" s="305"/>
      <c r="EFT23" s="305"/>
      <c r="EFU23" s="305"/>
      <c r="EFV23" s="305"/>
      <c r="EFW23" s="305"/>
      <c r="EFX23" s="305"/>
      <c r="EFY23" s="305"/>
      <c r="EFZ23" s="305"/>
      <c r="EGA23" s="305"/>
      <c r="EGB23" s="305"/>
      <c r="EGC23" s="305"/>
      <c r="EGD23" s="305"/>
      <c r="EGE23" s="305"/>
      <c r="EGF23" s="305"/>
      <c r="EGG23" s="305"/>
      <c r="EGH23" s="305"/>
      <c r="EGI23" s="305"/>
      <c r="EGJ23" s="305"/>
      <c r="EGK23" s="305"/>
      <c r="EGL23" s="305"/>
      <c r="EGM23" s="305"/>
      <c r="EGN23" s="305"/>
      <c r="EGO23" s="305"/>
      <c r="EGP23" s="305"/>
      <c r="EGQ23" s="305"/>
      <c r="EGR23" s="305"/>
      <c r="EGS23" s="305"/>
      <c r="EGT23" s="305"/>
      <c r="EGU23" s="305"/>
      <c r="EGV23" s="305"/>
      <c r="EGW23" s="305"/>
      <c r="EGX23" s="305"/>
      <c r="EGY23" s="305"/>
      <c r="EGZ23" s="305"/>
      <c r="EHA23" s="305"/>
      <c r="EHB23" s="305"/>
      <c r="EHC23" s="305"/>
      <c r="EHD23" s="305"/>
      <c r="EHE23" s="305"/>
      <c r="EHF23" s="305"/>
      <c r="EHG23" s="305"/>
      <c r="EHH23" s="305"/>
      <c r="EHI23" s="305"/>
      <c r="EHJ23" s="305"/>
      <c r="EHK23" s="305"/>
      <c r="EHL23" s="305"/>
      <c r="EHM23" s="305"/>
      <c r="EHN23" s="305"/>
      <c r="EHO23" s="305"/>
      <c r="EHP23" s="305"/>
      <c r="EHQ23" s="305"/>
      <c r="EHR23" s="305"/>
      <c r="EHS23" s="305"/>
      <c r="EHT23" s="305"/>
      <c r="EHU23" s="305"/>
      <c r="EHV23" s="305"/>
      <c r="EHW23" s="305"/>
      <c r="EHX23" s="305"/>
      <c r="EHY23" s="305"/>
      <c r="EHZ23" s="305"/>
      <c r="EIA23" s="305"/>
      <c r="EIB23" s="305"/>
      <c r="EIC23" s="305"/>
      <c r="EID23" s="305"/>
      <c r="EIE23" s="305"/>
      <c r="EIF23" s="305"/>
      <c r="EIG23" s="305"/>
      <c r="EIH23" s="305"/>
      <c r="EII23" s="305"/>
      <c r="EIJ23" s="305"/>
      <c r="EIK23" s="305"/>
      <c r="EIL23" s="305"/>
      <c r="EIM23" s="305"/>
      <c r="EIN23" s="305"/>
      <c r="EIO23" s="305"/>
      <c r="EIP23" s="305"/>
      <c r="EIQ23" s="305"/>
      <c r="EIR23" s="305"/>
      <c r="EIS23" s="305"/>
      <c r="EIT23" s="305"/>
      <c r="EIU23" s="305"/>
      <c r="EIV23" s="305"/>
      <c r="EIW23" s="305"/>
      <c r="EIX23" s="305"/>
      <c r="EIY23" s="305"/>
      <c r="EIZ23" s="305"/>
      <c r="EJA23" s="305"/>
      <c r="EJB23" s="305"/>
      <c r="EJC23" s="305"/>
      <c r="EJD23" s="305"/>
      <c r="EJE23" s="305"/>
      <c r="EJF23" s="305"/>
      <c r="EJG23" s="305"/>
      <c r="EJH23" s="305"/>
      <c r="EJI23" s="305"/>
      <c r="EJJ23" s="305"/>
      <c r="EJK23" s="305"/>
      <c r="EJL23" s="305"/>
      <c r="EJM23" s="305"/>
      <c r="EJN23" s="305"/>
      <c r="EJO23" s="305"/>
      <c r="EJP23" s="305"/>
      <c r="EJQ23" s="305"/>
      <c r="EJR23" s="305"/>
      <c r="EJS23" s="305"/>
      <c r="EJT23" s="305"/>
      <c r="EJU23" s="305"/>
      <c r="EJV23" s="305"/>
      <c r="EJW23" s="305"/>
      <c r="EJX23" s="305"/>
      <c r="EJY23" s="305"/>
      <c r="EJZ23" s="305"/>
      <c r="EKA23" s="305"/>
      <c r="EKB23" s="305"/>
      <c r="EKC23" s="305"/>
      <c r="EKD23" s="305"/>
      <c r="EKE23" s="305"/>
      <c r="EKF23" s="305"/>
      <c r="EKG23" s="305"/>
      <c r="EKH23" s="305"/>
      <c r="EKI23" s="305"/>
      <c r="EKJ23" s="305"/>
      <c r="EKK23" s="305"/>
      <c r="EKL23" s="305"/>
      <c r="EKM23" s="305"/>
      <c r="EKN23" s="305"/>
      <c r="EKO23" s="305"/>
      <c r="EKP23" s="305"/>
      <c r="EKQ23" s="305"/>
      <c r="EKR23" s="305"/>
      <c r="EKS23" s="305"/>
      <c r="EKT23" s="305"/>
      <c r="EKU23" s="305"/>
      <c r="EKV23" s="305"/>
      <c r="EKW23" s="305"/>
      <c r="EKX23" s="305"/>
      <c r="EKY23" s="305"/>
      <c r="EKZ23" s="305"/>
      <c r="ELA23" s="305"/>
      <c r="ELB23" s="305"/>
      <c r="ELC23" s="305"/>
      <c r="ELD23" s="305"/>
      <c r="ELE23" s="305"/>
      <c r="ELF23" s="305"/>
      <c r="ELG23" s="305"/>
      <c r="ELH23" s="305"/>
      <c r="ELI23" s="305"/>
      <c r="ELJ23" s="305"/>
      <c r="ELK23" s="305"/>
      <c r="ELL23" s="305"/>
      <c r="ELM23" s="305"/>
      <c r="ELN23" s="305"/>
      <c r="ELO23" s="305"/>
      <c r="ELP23" s="305"/>
      <c r="ELQ23" s="305"/>
      <c r="ELR23" s="305"/>
      <c r="ELS23" s="305"/>
      <c r="ELT23" s="305"/>
      <c r="ELU23" s="305"/>
      <c r="ELV23" s="305"/>
      <c r="ELW23" s="305"/>
      <c r="ELX23" s="305"/>
      <c r="ELY23" s="305"/>
      <c r="ELZ23" s="305"/>
      <c r="EMA23" s="305"/>
      <c r="EMB23" s="305"/>
      <c r="EMC23" s="305"/>
      <c r="EMD23" s="305"/>
      <c r="EME23" s="305"/>
      <c r="EMF23" s="305"/>
      <c r="EMG23" s="305"/>
      <c r="EMH23" s="305"/>
      <c r="EMI23" s="305"/>
      <c r="EMJ23" s="305"/>
      <c r="EMK23" s="305"/>
      <c r="EML23" s="305"/>
      <c r="EMM23" s="305"/>
      <c r="EMN23" s="305"/>
      <c r="EMO23" s="305"/>
      <c r="EMP23" s="305"/>
      <c r="EMQ23" s="305"/>
      <c r="EMR23" s="305"/>
      <c r="EMS23" s="305"/>
      <c r="EMT23" s="305"/>
      <c r="EMU23" s="305"/>
      <c r="EMV23" s="305"/>
      <c r="EMW23" s="305"/>
      <c r="EMX23" s="305"/>
      <c r="EMY23" s="305"/>
      <c r="EMZ23" s="305"/>
      <c r="ENA23" s="305"/>
      <c r="ENB23" s="305"/>
      <c r="ENC23" s="305"/>
      <c r="END23" s="305"/>
      <c r="ENE23" s="305"/>
      <c r="ENF23" s="305"/>
      <c r="ENG23" s="305"/>
      <c r="ENH23" s="305"/>
      <c r="ENI23" s="305"/>
      <c r="ENJ23" s="305"/>
      <c r="ENK23" s="305"/>
      <c r="ENL23" s="305"/>
      <c r="ENM23" s="305"/>
      <c r="ENN23" s="305"/>
      <c r="ENO23" s="305"/>
      <c r="ENP23" s="305"/>
      <c r="ENQ23" s="305"/>
      <c r="ENR23" s="305"/>
      <c r="ENS23" s="305"/>
      <c r="ENT23" s="305"/>
      <c r="ENU23" s="305"/>
      <c r="ENV23" s="305"/>
      <c r="ENW23" s="305"/>
      <c r="ENX23" s="305"/>
      <c r="ENY23" s="305"/>
      <c r="ENZ23" s="305"/>
      <c r="EOA23" s="305"/>
      <c r="EOB23" s="305"/>
      <c r="EOC23" s="305"/>
      <c r="EOD23" s="305"/>
      <c r="EOE23" s="305"/>
      <c r="EOF23" s="305"/>
      <c r="EOG23" s="305"/>
      <c r="EOH23" s="305"/>
      <c r="EOI23" s="305"/>
      <c r="EOJ23" s="305"/>
      <c r="EOK23" s="305"/>
      <c r="EOL23" s="305"/>
      <c r="EOM23" s="305"/>
      <c r="EON23" s="305"/>
      <c r="EOO23" s="305"/>
      <c r="EOP23" s="305"/>
      <c r="EOQ23" s="305"/>
      <c r="EOR23" s="305"/>
      <c r="EOS23" s="305"/>
      <c r="EOT23" s="305"/>
      <c r="EOU23" s="305"/>
      <c r="EOV23" s="305"/>
      <c r="EOW23" s="305"/>
      <c r="EOX23" s="305"/>
      <c r="EOY23" s="305"/>
      <c r="EOZ23" s="305"/>
      <c r="EPA23" s="305"/>
      <c r="EPB23" s="305"/>
      <c r="EPC23" s="305"/>
      <c r="EPD23" s="305"/>
      <c r="EPE23" s="305"/>
      <c r="EPF23" s="305"/>
      <c r="EPG23" s="305"/>
      <c r="EPH23" s="305"/>
      <c r="EPI23" s="305"/>
      <c r="EPJ23" s="305"/>
      <c r="EPK23" s="305"/>
      <c r="EPL23" s="305"/>
      <c r="EPM23" s="305"/>
      <c r="EPN23" s="305"/>
      <c r="EPO23" s="305"/>
      <c r="EPP23" s="305"/>
      <c r="EPQ23" s="305"/>
      <c r="EPR23" s="305"/>
      <c r="EPS23" s="305"/>
      <c r="EPT23" s="305"/>
      <c r="EPU23" s="305"/>
      <c r="EPV23" s="305"/>
      <c r="EPW23" s="305"/>
      <c r="EPX23" s="305"/>
      <c r="EPY23" s="305"/>
      <c r="EPZ23" s="305"/>
      <c r="EQA23" s="305"/>
      <c r="EQB23" s="305"/>
      <c r="EQC23" s="305"/>
      <c r="EQD23" s="305"/>
      <c r="EQE23" s="305"/>
      <c r="EQF23" s="305"/>
      <c r="EQG23" s="305"/>
      <c r="EQH23" s="305"/>
      <c r="EQI23" s="305"/>
      <c r="EQJ23" s="305"/>
      <c r="EQK23" s="305"/>
      <c r="EQL23" s="305"/>
      <c r="EQM23" s="305"/>
      <c r="EQN23" s="305"/>
      <c r="EQO23" s="305"/>
      <c r="EQP23" s="305"/>
      <c r="EQQ23" s="305"/>
      <c r="EQR23" s="305"/>
      <c r="EQS23" s="305"/>
      <c r="EQT23" s="305"/>
      <c r="EQU23" s="305"/>
      <c r="EQV23" s="305"/>
      <c r="EQW23" s="305"/>
      <c r="EQX23" s="305"/>
      <c r="EQY23" s="305"/>
      <c r="EQZ23" s="305"/>
      <c r="ERA23" s="305"/>
      <c r="ERB23" s="305"/>
      <c r="ERC23" s="305"/>
      <c r="ERD23" s="305"/>
      <c r="ERE23" s="305"/>
      <c r="ERF23" s="305"/>
      <c r="ERG23" s="305"/>
      <c r="ERH23" s="305"/>
      <c r="ERI23" s="305"/>
      <c r="ERJ23" s="305"/>
      <c r="ERK23" s="305"/>
      <c r="ERL23" s="305"/>
      <c r="ERM23" s="305"/>
      <c r="ERN23" s="305"/>
      <c r="ERO23" s="305"/>
      <c r="ERP23" s="305"/>
      <c r="ERQ23" s="305"/>
      <c r="ERR23" s="305"/>
      <c r="ERS23" s="305"/>
      <c r="ERT23" s="305"/>
      <c r="ERU23" s="305"/>
      <c r="ERV23" s="305"/>
      <c r="ERW23" s="305"/>
      <c r="ERX23" s="305"/>
      <c r="ERY23" s="305"/>
      <c r="ERZ23" s="305"/>
      <c r="ESA23" s="305"/>
      <c r="ESB23" s="305"/>
      <c r="ESC23" s="305"/>
      <c r="ESD23" s="305"/>
      <c r="ESE23" s="305"/>
      <c r="ESF23" s="305"/>
      <c r="ESG23" s="305"/>
      <c r="ESH23" s="305"/>
      <c r="ESI23" s="305"/>
      <c r="ESJ23" s="305"/>
      <c r="ESK23" s="305"/>
      <c r="ESL23" s="305"/>
      <c r="ESM23" s="305"/>
      <c r="ESN23" s="305"/>
      <c r="ESO23" s="305"/>
      <c r="ESP23" s="305"/>
      <c r="ESQ23" s="305"/>
      <c r="ESR23" s="305"/>
      <c r="ESS23" s="305"/>
      <c r="EST23" s="305"/>
      <c r="ESU23" s="305"/>
      <c r="ESV23" s="305"/>
      <c r="ESW23" s="305"/>
      <c r="ESX23" s="305"/>
      <c r="ESY23" s="305"/>
      <c r="ESZ23" s="305"/>
      <c r="ETA23" s="305"/>
      <c r="ETB23" s="305"/>
      <c r="ETC23" s="305"/>
      <c r="ETD23" s="305"/>
      <c r="ETE23" s="305"/>
      <c r="ETF23" s="305"/>
      <c r="ETG23" s="305"/>
      <c r="ETH23" s="305"/>
      <c r="ETI23" s="305"/>
      <c r="ETJ23" s="305"/>
      <c r="ETK23" s="305"/>
      <c r="ETL23" s="305"/>
      <c r="ETM23" s="305"/>
      <c r="ETN23" s="305"/>
      <c r="ETO23" s="305"/>
      <c r="ETP23" s="305"/>
      <c r="ETQ23" s="305"/>
      <c r="ETR23" s="305"/>
      <c r="ETS23" s="305"/>
      <c r="ETT23" s="305"/>
      <c r="ETU23" s="305"/>
      <c r="ETV23" s="305"/>
      <c r="ETW23" s="305"/>
      <c r="ETX23" s="305"/>
      <c r="ETY23" s="305"/>
      <c r="ETZ23" s="305"/>
      <c r="EUA23" s="305"/>
      <c r="EUB23" s="305"/>
      <c r="EUC23" s="305"/>
      <c r="EUD23" s="305"/>
      <c r="EUE23" s="305"/>
      <c r="EUF23" s="305"/>
      <c r="EUG23" s="305"/>
      <c r="EUH23" s="305"/>
      <c r="EUI23" s="305"/>
      <c r="EUJ23" s="305"/>
      <c r="EUK23" s="305"/>
      <c r="EUL23" s="305"/>
      <c r="EUM23" s="305"/>
      <c r="EUN23" s="305"/>
      <c r="EUO23" s="305"/>
      <c r="EUP23" s="305"/>
      <c r="EUQ23" s="305"/>
      <c r="EUR23" s="305"/>
      <c r="EUS23" s="305"/>
      <c r="EUT23" s="305"/>
      <c r="EUU23" s="305"/>
      <c r="EUV23" s="305"/>
      <c r="EUW23" s="305"/>
      <c r="EUX23" s="305"/>
      <c r="EUY23" s="305"/>
      <c r="EUZ23" s="305"/>
      <c r="EVA23" s="305"/>
      <c r="EVB23" s="305"/>
      <c r="EVC23" s="305"/>
      <c r="EVD23" s="305"/>
      <c r="EVE23" s="305"/>
      <c r="EVF23" s="305"/>
      <c r="EVG23" s="305"/>
      <c r="EVH23" s="305"/>
      <c r="EVI23" s="305"/>
      <c r="EVJ23" s="305"/>
      <c r="EVK23" s="305"/>
      <c r="EVL23" s="305"/>
      <c r="EVM23" s="305"/>
      <c r="EVN23" s="305"/>
      <c r="EVO23" s="305"/>
      <c r="EVP23" s="305"/>
      <c r="EVQ23" s="305"/>
      <c r="EVR23" s="305"/>
      <c r="EVS23" s="305"/>
      <c r="EVT23" s="305"/>
      <c r="EVU23" s="305"/>
      <c r="EVV23" s="305"/>
      <c r="EVW23" s="305"/>
      <c r="EVX23" s="305"/>
      <c r="EVY23" s="305"/>
      <c r="EVZ23" s="305"/>
      <c r="EWA23" s="305"/>
      <c r="EWB23" s="305"/>
      <c r="EWC23" s="305"/>
      <c r="EWD23" s="305"/>
      <c r="EWE23" s="305"/>
      <c r="EWF23" s="305"/>
      <c r="EWG23" s="305"/>
      <c r="EWH23" s="305"/>
      <c r="EWI23" s="305"/>
      <c r="EWJ23" s="305"/>
      <c r="EWK23" s="305"/>
      <c r="EWL23" s="305"/>
      <c r="EWM23" s="305"/>
      <c r="EWN23" s="305"/>
      <c r="EWO23" s="305"/>
      <c r="EWP23" s="305"/>
      <c r="EWQ23" s="305"/>
      <c r="EWR23" s="305"/>
      <c r="EWS23" s="305"/>
      <c r="EWT23" s="305"/>
      <c r="EWU23" s="305"/>
      <c r="EWV23" s="305"/>
      <c r="EWW23" s="305"/>
      <c r="EWX23" s="305"/>
      <c r="EWY23" s="305"/>
      <c r="EWZ23" s="305"/>
      <c r="EXA23" s="305"/>
      <c r="EXB23" s="305"/>
      <c r="EXC23" s="305"/>
      <c r="EXD23" s="305"/>
      <c r="EXE23" s="305"/>
      <c r="EXF23" s="305"/>
      <c r="EXG23" s="305"/>
      <c r="EXH23" s="305"/>
      <c r="EXI23" s="305"/>
      <c r="EXJ23" s="305"/>
      <c r="EXK23" s="305"/>
      <c r="EXL23" s="305"/>
      <c r="EXM23" s="305"/>
      <c r="EXN23" s="305"/>
      <c r="EXO23" s="305"/>
      <c r="EXP23" s="305"/>
      <c r="EXQ23" s="305"/>
      <c r="EXR23" s="305"/>
      <c r="EXS23" s="305"/>
      <c r="EXT23" s="305"/>
      <c r="EXU23" s="305"/>
      <c r="EXV23" s="305"/>
      <c r="EXW23" s="305"/>
      <c r="EXX23" s="305"/>
      <c r="EXY23" s="305"/>
      <c r="EXZ23" s="305"/>
      <c r="EYA23" s="305"/>
      <c r="EYB23" s="305"/>
      <c r="EYC23" s="305"/>
      <c r="EYD23" s="305"/>
      <c r="EYE23" s="305"/>
      <c r="EYF23" s="305"/>
      <c r="EYG23" s="305"/>
      <c r="EYH23" s="305"/>
      <c r="EYI23" s="305"/>
      <c r="EYJ23" s="305"/>
      <c r="EYK23" s="305"/>
      <c r="EYL23" s="305"/>
      <c r="EYM23" s="305"/>
      <c r="EYN23" s="305"/>
      <c r="EYO23" s="305"/>
      <c r="EYP23" s="305"/>
      <c r="EYQ23" s="305"/>
      <c r="EYR23" s="305"/>
      <c r="EYS23" s="305"/>
      <c r="EYT23" s="305"/>
      <c r="EYU23" s="305"/>
      <c r="EYV23" s="305"/>
      <c r="EYW23" s="305"/>
      <c r="EYX23" s="305"/>
      <c r="EYY23" s="305"/>
      <c r="EYZ23" s="305"/>
      <c r="EZA23" s="305"/>
      <c r="EZB23" s="305"/>
      <c r="EZC23" s="305"/>
      <c r="EZD23" s="305"/>
      <c r="EZE23" s="305"/>
      <c r="EZF23" s="305"/>
      <c r="EZG23" s="305"/>
      <c r="EZH23" s="305"/>
      <c r="EZI23" s="305"/>
      <c r="EZJ23" s="305"/>
      <c r="EZK23" s="305"/>
      <c r="EZL23" s="305"/>
      <c r="EZM23" s="305"/>
      <c r="EZN23" s="305"/>
      <c r="EZO23" s="305"/>
      <c r="EZP23" s="305"/>
      <c r="EZQ23" s="305"/>
      <c r="EZR23" s="305"/>
      <c r="EZS23" s="305"/>
      <c r="EZT23" s="305"/>
      <c r="EZU23" s="305"/>
      <c r="EZV23" s="305"/>
      <c r="EZW23" s="305"/>
      <c r="EZX23" s="305"/>
      <c r="EZY23" s="305"/>
      <c r="EZZ23" s="305"/>
      <c r="FAA23" s="305"/>
      <c r="FAB23" s="305"/>
      <c r="FAC23" s="305"/>
      <c r="FAD23" s="305"/>
      <c r="FAE23" s="305"/>
      <c r="FAF23" s="305"/>
      <c r="FAG23" s="305"/>
      <c r="FAH23" s="305"/>
      <c r="FAI23" s="305"/>
      <c r="FAJ23" s="305"/>
      <c r="FAK23" s="305"/>
      <c r="FAL23" s="305"/>
      <c r="FAM23" s="305"/>
      <c r="FAN23" s="305"/>
      <c r="FAO23" s="305"/>
      <c r="FAP23" s="305"/>
      <c r="FAQ23" s="305"/>
      <c r="FAR23" s="305"/>
      <c r="FAS23" s="305"/>
      <c r="FAT23" s="305"/>
      <c r="FAU23" s="305"/>
      <c r="FAV23" s="305"/>
      <c r="FAW23" s="305"/>
      <c r="FAX23" s="305"/>
      <c r="FAY23" s="305"/>
      <c r="FAZ23" s="305"/>
      <c r="FBA23" s="305"/>
      <c r="FBB23" s="305"/>
      <c r="FBC23" s="305"/>
      <c r="FBD23" s="305"/>
      <c r="FBE23" s="305"/>
      <c r="FBF23" s="305"/>
      <c r="FBG23" s="305"/>
      <c r="FBH23" s="305"/>
      <c r="FBI23" s="305"/>
      <c r="FBJ23" s="305"/>
      <c r="FBK23" s="305"/>
      <c r="FBL23" s="305"/>
      <c r="FBM23" s="305"/>
      <c r="FBN23" s="305"/>
      <c r="FBO23" s="305"/>
      <c r="FBP23" s="305"/>
      <c r="FBQ23" s="305"/>
      <c r="FBR23" s="305"/>
      <c r="FBS23" s="305"/>
      <c r="FBT23" s="305"/>
      <c r="FBU23" s="305"/>
      <c r="FBV23" s="305"/>
      <c r="FBW23" s="305"/>
      <c r="FBX23" s="305"/>
      <c r="FBY23" s="305"/>
      <c r="FBZ23" s="305"/>
      <c r="FCA23" s="305"/>
      <c r="FCB23" s="305"/>
      <c r="FCC23" s="305"/>
      <c r="FCD23" s="305"/>
      <c r="FCE23" s="305"/>
      <c r="FCF23" s="305"/>
      <c r="FCG23" s="305"/>
      <c r="FCH23" s="305"/>
      <c r="FCI23" s="305"/>
      <c r="FCJ23" s="305"/>
      <c r="FCK23" s="305"/>
      <c r="FCL23" s="305"/>
      <c r="FCM23" s="305"/>
      <c r="FCN23" s="305"/>
      <c r="FCO23" s="305"/>
      <c r="FCP23" s="305"/>
      <c r="FCQ23" s="305"/>
      <c r="FCR23" s="305"/>
      <c r="FCS23" s="305"/>
      <c r="FCT23" s="305"/>
      <c r="FCU23" s="305"/>
      <c r="FCV23" s="305"/>
      <c r="FCW23" s="305"/>
      <c r="FCX23" s="305"/>
      <c r="FCY23" s="305"/>
      <c r="FCZ23" s="305"/>
      <c r="FDA23" s="305"/>
      <c r="FDB23" s="305"/>
      <c r="FDC23" s="305"/>
      <c r="FDD23" s="305"/>
      <c r="FDE23" s="305"/>
      <c r="FDF23" s="305"/>
      <c r="FDG23" s="305"/>
      <c r="FDH23" s="305"/>
      <c r="FDI23" s="305"/>
      <c r="FDJ23" s="305"/>
      <c r="FDK23" s="305"/>
      <c r="FDL23" s="305"/>
      <c r="FDM23" s="305"/>
      <c r="FDN23" s="305"/>
      <c r="FDO23" s="305"/>
      <c r="FDP23" s="305"/>
      <c r="FDQ23" s="305"/>
      <c r="FDR23" s="305"/>
      <c r="FDS23" s="305"/>
      <c r="FDT23" s="305"/>
      <c r="FDU23" s="305"/>
      <c r="FDV23" s="305"/>
      <c r="FDW23" s="305"/>
      <c r="FDX23" s="305"/>
      <c r="FDY23" s="305"/>
      <c r="FDZ23" s="305"/>
      <c r="FEA23" s="305"/>
      <c r="FEB23" s="305"/>
      <c r="FEC23" s="305"/>
      <c r="FED23" s="305"/>
      <c r="FEE23" s="305"/>
      <c r="FEF23" s="305"/>
      <c r="FEG23" s="305"/>
      <c r="FEH23" s="305"/>
      <c r="FEI23" s="305"/>
      <c r="FEJ23" s="305"/>
      <c r="FEK23" s="305"/>
      <c r="FEL23" s="305"/>
      <c r="FEM23" s="305"/>
      <c r="FEN23" s="305"/>
      <c r="FEO23" s="305"/>
      <c r="FEP23" s="305"/>
      <c r="FEQ23" s="305"/>
      <c r="FER23" s="305"/>
      <c r="FES23" s="305"/>
      <c r="FET23" s="305"/>
      <c r="FEU23" s="305"/>
      <c r="FEV23" s="305"/>
      <c r="FEW23" s="305"/>
      <c r="FEX23" s="305"/>
      <c r="FEY23" s="305"/>
      <c r="FEZ23" s="305"/>
      <c r="FFA23" s="305"/>
      <c r="FFB23" s="305"/>
      <c r="FFC23" s="305"/>
      <c r="FFD23" s="305"/>
      <c r="FFE23" s="305"/>
      <c r="FFF23" s="305"/>
      <c r="FFG23" s="305"/>
      <c r="FFH23" s="305"/>
      <c r="FFI23" s="305"/>
      <c r="FFJ23" s="305"/>
      <c r="FFK23" s="305"/>
      <c r="FFL23" s="305"/>
      <c r="FFM23" s="305"/>
      <c r="FFN23" s="305"/>
      <c r="FFO23" s="305"/>
      <c r="FFP23" s="305"/>
      <c r="FFQ23" s="305"/>
      <c r="FFR23" s="305"/>
      <c r="FFS23" s="305"/>
      <c r="FFT23" s="305"/>
      <c r="FFU23" s="305"/>
      <c r="FFV23" s="305"/>
      <c r="FFW23" s="305"/>
      <c r="FFX23" s="305"/>
      <c r="FFY23" s="305"/>
      <c r="FFZ23" s="305"/>
      <c r="FGA23" s="305"/>
      <c r="FGB23" s="305"/>
      <c r="FGC23" s="305"/>
      <c r="FGD23" s="305"/>
      <c r="FGE23" s="305"/>
      <c r="FGF23" s="305"/>
      <c r="FGG23" s="305"/>
      <c r="FGH23" s="305"/>
      <c r="FGI23" s="305"/>
      <c r="FGJ23" s="305"/>
      <c r="FGK23" s="305"/>
      <c r="FGL23" s="305"/>
      <c r="FGM23" s="305"/>
      <c r="FGN23" s="305"/>
      <c r="FGO23" s="305"/>
      <c r="FGP23" s="305"/>
      <c r="FGQ23" s="305"/>
      <c r="FGR23" s="305"/>
      <c r="FGS23" s="305"/>
      <c r="FGT23" s="305"/>
      <c r="FGU23" s="305"/>
      <c r="FGV23" s="305"/>
      <c r="FGW23" s="305"/>
      <c r="FGX23" s="305"/>
      <c r="FGY23" s="305"/>
      <c r="FGZ23" s="305"/>
      <c r="FHA23" s="305"/>
      <c r="FHB23" s="305"/>
      <c r="FHC23" s="305"/>
      <c r="FHD23" s="305"/>
      <c r="FHE23" s="305"/>
      <c r="FHF23" s="305"/>
      <c r="FHG23" s="305"/>
      <c r="FHH23" s="305"/>
      <c r="FHI23" s="305"/>
      <c r="FHJ23" s="305"/>
      <c r="FHK23" s="305"/>
      <c r="FHL23" s="305"/>
      <c r="FHM23" s="305"/>
      <c r="FHN23" s="305"/>
      <c r="FHO23" s="305"/>
      <c r="FHP23" s="305"/>
      <c r="FHQ23" s="305"/>
      <c r="FHR23" s="305"/>
      <c r="FHS23" s="305"/>
      <c r="FHT23" s="305"/>
      <c r="FHU23" s="305"/>
      <c r="FHV23" s="305"/>
      <c r="FHW23" s="305"/>
      <c r="FHX23" s="305"/>
      <c r="FHY23" s="305"/>
      <c r="FHZ23" s="305"/>
      <c r="FIA23" s="305"/>
      <c r="FIB23" s="305"/>
      <c r="FIC23" s="305"/>
      <c r="FID23" s="305"/>
      <c r="FIE23" s="305"/>
      <c r="FIF23" s="305"/>
      <c r="FIG23" s="305"/>
      <c r="FIH23" s="305"/>
      <c r="FII23" s="305"/>
      <c r="FIJ23" s="305"/>
      <c r="FIK23" s="305"/>
      <c r="FIL23" s="305"/>
      <c r="FIM23" s="305"/>
      <c r="FIN23" s="305"/>
      <c r="FIO23" s="305"/>
      <c r="FIP23" s="305"/>
      <c r="FIQ23" s="305"/>
      <c r="FIR23" s="305"/>
      <c r="FIS23" s="305"/>
      <c r="FIT23" s="305"/>
      <c r="FIU23" s="305"/>
      <c r="FIV23" s="305"/>
      <c r="FIW23" s="305"/>
      <c r="FIX23" s="305"/>
      <c r="FIY23" s="305"/>
      <c r="FIZ23" s="305"/>
      <c r="FJA23" s="305"/>
      <c r="FJB23" s="305"/>
      <c r="FJC23" s="305"/>
      <c r="FJD23" s="305"/>
      <c r="FJE23" s="305"/>
      <c r="FJF23" s="305"/>
      <c r="FJG23" s="305"/>
      <c r="FJH23" s="305"/>
      <c r="FJI23" s="305"/>
      <c r="FJJ23" s="305"/>
      <c r="FJK23" s="305"/>
      <c r="FJL23" s="305"/>
      <c r="FJM23" s="305"/>
      <c r="FJN23" s="305"/>
      <c r="FJO23" s="305"/>
      <c r="FJP23" s="305"/>
      <c r="FJQ23" s="305"/>
      <c r="FJR23" s="305"/>
      <c r="FJS23" s="305"/>
      <c r="FJT23" s="305"/>
      <c r="FJU23" s="305"/>
      <c r="FJV23" s="305"/>
      <c r="FJW23" s="305"/>
      <c r="FJX23" s="305"/>
      <c r="FJY23" s="305"/>
      <c r="FJZ23" s="305"/>
      <c r="FKA23" s="305"/>
      <c r="FKB23" s="305"/>
      <c r="FKC23" s="305"/>
      <c r="FKD23" s="305"/>
      <c r="FKE23" s="305"/>
      <c r="FKF23" s="305"/>
      <c r="FKG23" s="305"/>
      <c r="FKH23" s="305"/>
      <c r="FKI23" s="305"/>
      <c r="FKJ23" s="305"/>
      <c r="FKK23" s="305"/>
      <c r="FKL23" s="305"/>
      <c r="FKM23" s="305"/>
      <c r="FKN23" s="305"/>
      <c r="FKO23" s="305"/>
      <c r="FKP23" s="305"/>
      <c r="FKQ23" s="305"/>
      <c r="FKR23" s="305"/>
      <c r="FKS23" s="305"/>
      <c r="FKT23" s="305"/>
      <c r="FKU23" s="305"/>
      <c r="FKV23" s="305"/>
      <c r="FKW23" s="305"/>
      <c r="FKX23" s="305"/>
      <c r="FKY23" s="305"/>
      <c r="FKZ23" s="305"/>
      <c r="FLA23" s="305"/>
      <c r="FLB23" s="305"/>
      <c r="FLC23" s="305"/>
      <c r="FLD23" s="305"/>
      <c r="FLE23" s="305"/>
      <c r="FLF23" s="305"/>
      <c r="FLG23" s="305"/>
      <c r="FLH23" s="305"/>
      <c r="FLI23" s="305"/>
      <c r="FLJ23" s="305"/>
      <c r="FLK23" s="305"/>
      <c r="FLL23" s="305"/>
      <c r="FLM23" s="305"/>
      <c r="FLN23" s="305"/>
      <c r="FLO23" s="305"/>
      <c r="FLP23" s="305"/>
      <c r="FLQ23" s="305"/>
      <c r="FLR23" s="305"/>
      <c r="FLS23" s="305"/>
      <c r="FLT23" s="305"/>
      <c r="FLU23" s="305"/>
      <c r="FLV23" s="305"/>
      <c r="FLW23" s="305"/>
      <c r="FLX23" s="305"/>
      <c r="FLY23" s="305"/>
      <c r="FLZ23" s="305"/>
      <c r="FMA23" s="305"/>
      <c r="FMB23" s="305"/>
      <c r="FMC23" s="305"/>
      <c r="FMD23" s="305"/>
      <c r="FME23" s="305"/>
      <c r="FMF23" s="305"/>
      <c r="FMG23" s="305"/>
      <c r="FMH23" s="305"/>
      <c r="FMI23" s="305"/>
      <c r="FMJ23" s="305"/>
      <c r="FMK23" s="305"/>
      <c r="FML23" s="305"/>
      <c r="FMM23" s="305"/>
      <c r="FMN23" s="305"/>
      <c r="FMO23" s="305"/>
      <c r="FMP23" s="305"/>
      <c r="FMQ23" s="305"/>
      <c r="FMR23" s="305"/>
      <c r="FMS23" s="305"/>
      <c r="FMT23" s="305"/>
      <c r="FMU23" s="305"/>
      <c r="FMV23" s="305"/>
      <c r="FMW23" s="305"/>
      <c r="FMX23" s="305"/>
      <c r="FMY23" s="305"/>
      <c r="FMZ23" s="305"/>
      <c r="FNA23" s="305"/>
      <c r="FNB23" s="305"/>
      <c r="FNC23" s="305"/>
      <c r="FND23" s="305"/>
      <c r="FNE23" s="305"/>
      <c r="FNF23" s="305"/>
      <c r="FNG23" s="305"/>
      <c r="FNH23" s="305"/>
      <c r="FNI23" s="305"/>
      <c r="FNJ23" s="305"/>
      <c r="FNK23" s="305"/>
      <c r="FNL23" s="305"/>
      <c r="FNM23" s="305"/>
      <c r="FNN23" s="305"/>
      <c r="FNO23" s="305"/>
      <c r="FNP23" s="305"/>
      <c r="FNQ23" s="305"/>
      <c r="FNR23" s="305"/>
      <c r="FNS23" s="305"/>
      <c r="FNT23" s="305"/>
      <c r="FNU23" s="305"/>
      <c r="FNV23" s="305"/>
      <c r="FNW23" s="305"/>
      <c r="FNX23" s="305"/>
      <c r="FNY23" s="305"/>
      <c r="FNZ23" s="305"/>
      <c r="FOA23" s="305"/>
      <c r="FOB23" s="305"/>
      <c r="FOC23" s="305"/>
      <c r="FOD23" s="305"/>
      <c r="FOE23" s="305"/>
      <c r="FOF23" s="305"/>
      <c r="FOG23" s="305"/>
      <c r="FOH23" s="305"/>
      <c r="FOI23" s="305"/>
      <c r="FOJ23" s="305"/>
      <c r="FOK23" s="305"/>
      <c r="FOL23" s="305"/>
      <c r="FOM23" s="305"/>
      <c r="FON23" s="305"/>
      <c r="FOO23" s="305"/>
      <c r="FOP23" s="305"/>
      <c r="FOQ23" s="305"/>
      <c r="FOR23" s="305"/>
      <c r="FOS23" s="305"/>
      <c r="FOT23" s="305"/>
      <c r="FOU23" s="305"/>
      <c r="FOV23" s="305"/>
      <c r="FOW23" s="305"/>
      <c r="FOX23" s="305"/>
      <c r="FOY23" s="305"/>
      <c r="FOZ23" s="305"/>
      <c r="FPA23" s="305"/>
      <c r="FPB23" s="305"/>
      <c r="FPC23" s="305"/>
      <c r="FPD23" s="305"/>
      <c r="FPE23" s="305"/>
      <c r="FPF23" s="305"/>
      <c r="FPG23" s="305"/>
      <c r="FPH23" s="305"/>
      <c r="FPI23" s="305"/>
      <c r="FPJ23" s="305"/>
      <c r="FPK23" s="305"/>
      <c r="FPL23" s="305"/>
      <c r="FPM23" s="305"/>
      <c r="FPN23" s="305"/>
      <c r="FPO23" s="305"/>
      <c r="FPP23" s="305"/>
      <c r="FPQ23" s="305"/>
      <c r="FPR23" s="305"/>
      <c r="FPS23" s="305"/>
      <c r="FPT23" s="305"/>
      <c r="FPU23" s="305"/>
      <c r="FPV23" s="305"/>
      <c r="FPW23" s="305"/>
      <c r="FPX23" s="305"/>
      <c r="FPY23" s="305"/>
      <c r="FPZ23" s="305"/>
      <c r="FQA23" s="305"/>
      <c r="FQB23" s="305"/>
      <c r="FQC23" s="305"/>
      <c r="FQD23" s="305"/>
      <c r="FQE23" s="305"/>
      <c r="FQF23" s="305"/>
      <c r="FQG23" s="305"/>
      <c r="FQH23" s="305"/>
      <c r="FQI23" s="305"/>
      <c r="FQJ23" s="305"/>
      <c r="FQK23" s="305"/>
      <c r="FQL23" s="305"/>
      <c r="FQM23" s="305"/>
      <c r="FQN23" s="305"/>
      <c r="FQO23" s="305"/>
      <c r="FQP23" s="305"/>
      <c r="FQQ23" s="305"/>
      <c r="FQR23" s="305"/>
      <c r="FQS23" s="305"/>
      <c r="FQT23" s="305"/>
      <c r="FQU23" s="305"/>
      <c r="FQV23" s="305"/>
      <c r="FQW23" s="305"/>
      <c r="FQX23" s="305"/>
      <c r="FQY23" s="305"/>
      <c r="FQZ23" s="305"/>
      <c r="FRA23" s="305"/>
      <c r="FRB23" s="305"/>
      <c r="FRC23" s="305"/>
      <c r="FRD23" s="305"/>
      <c r="FRE23" s="305"/>
      <c r="FRF23" s="305"/>
      <c r="FRG23" s="305"/>
      <c r="FRH23" s="305"/>
      <c r="FRI23" s="305"/>
      <c r="FRJ23" s="305"/>
      <c r="FRK23" s="305"/>
      <c r="FRL23" s="305"/>
      <c r="FRM23" s="305"/>
      <c r="FRN23" s="305"/>
      <c r="FRO23" s="305"/>
      <c r="FRP23" s="305"/>
      <c r="FRQ23" s="305"/>
      <c r="FRR23" s="305"/>
      <c r="FRS23" s="305"/>
      <c r="FRT23" s="305"/>
      <c r="FRU23" s="305"/>
      <c r="FRV23" s="305"/>
      <c r="FRW23" s="305"/>
      <c r="FRX23" s="305"/>
      <c r="FRY23" s="305"/>
      <c r="FRZ23" s="305"/>
      <c r="FSA23" s="305"/>
      <c r="FSB23" s="305"/>
      <c r="FSC23" s="305"/>
      <c r="FSD23" s="305"/>
      <c r="FSE23" s="305"/>
      <c r="FSF23" s="305"/>
      <c r="FSG23" s="305"/>
      <c r="FSH23" s="305"/>
      <c r="FSI23" s="305"/>
      <c r="FSJ23" s="305"/>
      <c r="FSK23" s="305"/>
      <c r="FSL23" s="305"/>
      <c r="FSM23" s="305"/>
      <c r="FSN23" s="305"/>
      <c r="FSO23" s="305"/>
      <c r="FSP23" s="305"/>
      <c r="FSQ23" s="305"/>
      <c r="FSR23" s="305"/>
      <c r="FSS23" s="305"/>
      <c r="FST23" s="305"/>
      <c r="FSU23" s="305"/>
      <c r="FSV23" s="305"/>
      <c r="FSW23" s="305"/>
      <c r="FSX23" s="305"/>
      <c r="FSY23" s="305"/>
      <c r="FSZ23" s="305"/>
      <c r="FTA23" s="305"/>
      <c r="FTB23" s="305"/>
      <c r="FTC23" s="305"/>
      <c r="FTD23" s="305"/>
      <c r="FTE23" s="305"/>
      <c r="FTF23" s="305"/>
      <c r="FTG23" s="305"/>
      <c r="FTH23" s="305"/>
      <c r="FTI23" s="305"/>
      <c r="FTJ23" s="305"/>
      <c r="FTK23" s="305"/>
      <c r="FTL23" s="305"/>
      <c r="FTM23" s="305"/>
      <c r="FTN23" s="305"/>
      <c r="FTO23" s="305"/>
      <c r="FTP23" s="305"/>
      <c r="FTQ23" s="305"/>
      <c r="FTR23" s="305"/>
      <c r="FTS23" s="305"/>
      <c r="FTT23" s="305"/>
      <c r="FTU23" s="305"/>
      <c r="FTV23" s="305"/>
      <c r="FTW23" s="305"/>
      <c r="FTX23" s="305"/>
      <c r="FTY23" s="305"/>
      <c r="FTZ23" s="305"/>
      <c r="FUA23" s="305"/>
      <c r="FUB23" s="305"/>
      <c r="FUC23" s="305"/>
      <c r="FUD23" s="305"/>
      <c r="FUE23" s="305"/>
      <c r="FUF23" s="305"/>
      <c r="FUG23" s="305"/>
      <c r="FUH23" s="305"/>
      <c r="FUI23" s="305"/>
      <c r="FUJ23" s="305"/>
      <c r="FUK23" s="305"/>
      <c r="FUL23" s="305"/>
      <c r="FUM23" s="305"/>
      <c r="FUN23" s="305"/>
      <c r="FUO23" s="305"/>
      <c r="FUP23" s="305"/>
      <c r="FUQ23" s="305"/>
      <c r="FUR23" s="305"/>
      <c r="FUS23" s="305"/>
      <c r="FUT23" s="305"/>
      <c r="FUU23" s="305"/>
      <c r="FUV23" s="305"/>
      <c r="FUW23" s="305"/>
      <c r="FUX23" s="305"/>
      <c r="FUY23" s="305"/>
      <c r="FUZ23" s="305"/>
      <c r="FVA23" s="305"/>
      <c r="FVB23" s="305"/>
      <c r="FVC23" s="305"/>
      <c r="FVD23" s="305"/>
      <c r="FVE23" s="305"/>
      <c r="FVF23" s="305"/>
      <c r="FVG23" s="305"/>
      <c r="FVH23" s="305"/>
      <c r="FVI23" s="305"/>
      <c r="FVJ23" s="305"/>
      <c r="FVK23" s="305"/>
      <c r="FVL23" s="305"/>
      <c r="FVM23" s="305"/>
      <c r="FVN23" s="305"/>
      <c r="FVO23" s="305"/>
      <c r="FVP23" s="305"/>
      <c r="FVQ23" s="305"/>
      <c r="FVR23" s="305"/>
      <c r="FVS23" s="305"/>
      <c r="FVT23" s="305"/>
      <c r="FVU23" s="305"/>
      <c r="FVV23" s="305"/>
      <c r="FVW23" s="305"/>
      <c r="FVX23" s="305"/>
      <c r="FVY23" s="305"/>
      <c r="FVZ23" s="305"/>
      <c r="FWA23" s="305"/>
      <c r="FWB23" s="305"/>
      <c r="FWC23" s="305"/>
      <c r="FWD23" s="305"/>
      <c r="FWE23" s="305"/>
      <c r="FWF23" s="305"/>
      <c r="FWG23" s="305"/>
      <c r="FWH23" s="305"/>
      <c r="FWI23" s="305"/>
      <c r="FWJ23" s="305"/>
      <c r="FWK23" s="305"/>
      <c r="FWL23" s="305"/>
      <c r="FWM23" s="305"/>
      <c r="FWN23" s="305"/>
      <c r="FWO23" s="305"/>
      <c r="FWP23" s="305"/>
      <c r="FWQ23" s="305"/>
      <c r="FWR23" s="305"/>
      <c r="FWS23" s="305"/>
      <c r="FWT23" s="305"/>
      <c r="FWU23" s="305"/>
      <c r="FWV23" s="305"/>
      <c r="FWW23" s="305"/>
      <c r="FWX23" s="305"/>
      <c r="FWY23" s="305"/>
      <c r="FWZ23" s="305"/>
      <c r="FXA23" s="305"/>
      <c r="FXB23" s="305"/>
      <c r="FXC23" s="305"/>
      <c r="FXD23" s="305"/>
      <c r="FXE23" s="305"/>
      <c r="FXF23" s="305"/>
      <c r="FXG23" s="305"/>
      <c r="FXH23" s="305"/>
      <c r="FXI23" s="305"/>
      <c r="FXJ23" s="305"/>
      <c r="FXK23" s="305"/>
      <c r="FXL23" s="305"/>
      <c r="FXM23" s="305"/>
      <c r="FXN23" s="305"/>
      <c r="FXO23" s="305"/>
      <c r="FXP23" s="305"/>
      <c r="FXQ23" s="305"/>
      <c r="FXR23" s="305"/>
      <c r="FXS23" s="305"/>
      <c r="FXT23" s="305"/>
      <c r="FXU23" s="305"/>
      <c r="FXV23" s="305"/>
      <c r="FXW23" s="305"/>
      <c r="FXX23" s="305"/>
      <c r="FXY23" s="305"/>
      <c r="FXZ23" s="305"/>
      <c r="FYA23" s="305"/>
      <c r="FYB23" s="305"/>
      <c r="FYC23" s="305"/>
      <c r="FYD23" s="305"/>
      <c r="FYE23" s="305"/>
      <c r="FYF23" s="305"/>
      <c r="FYG23" s="305"/>
      <c r="FYH23" s="305"/>
      <c r="FYI23" s="305"/>
      <c r="FYJ23" s="305"/>
      <c r="FYK23" s="305"/>
      <c r="FYL23" s="305"/>
      <c r="FYM23" s="305"/>
      <c r="FYN23" s="305"/>
      <c r="FYO23" s="305"/>
      <c r="FYP23" s="305"/>
      <c r="FYQ23" s="305"/>
      <c r="FYR23" s="305"/>
      <c r="FYS23" s="305"/>
      <c r="FYT23" s="305"/>
      <c r="FYU23" s="305"/>
      <c r="FYV23" s="305"/>
      <c r="FYW23" s="305"/>
      <c r="FYX23" s="305"/>
      <c r="FYY23" s="305"/>
      <c r="FYZ23" s="305"/>
      <c r="FZA23" s="305"/>
      <c r="FZB23" s="305"/>
      <c r="FZC23" s="305"/>
      <c r="FZD23" s="305"/>
      <c r="FZE23" s="305"/>
      <c r="FZF23" s="305"/>
      <c r="FZG23" s="305"/>
      <c r="FZH23" s="305"/>
      <c r="FZI23" s="305"/>
      <c r="FZJ23" s="305"/>
      <c r="FZK23" s="305"/>
      <c r="FZL23" s="305"/>
      <c r="FZM23" s="305"/>
      <c r="FZN23" s="305"/>
      <c r="FZO23" s="305"/>
      <c r="FZP23" s="305"/>
      <c r="FZQ23" s="305"/>
      <c r="FZR23" s="305"/>
      <c r="FZS23" s="305"/>
      <c r="FZT23" s="305"/>
      <c r="FZU23" s="305"/>
      <c r="FZV23" s="305"/>
      <c r="FZW23" s="305"/>
      <c r="FZX23" s="305"/>
      <c r="FZY23" s="305"/>
      <c r="FZZ23" s="305"/>
      <c r="GAA23" s="305"/>
      <c r="GAB23" s="305"/>
      <c r="GAC23" s="305"/>
      <c r="GAD23" s="305"/>
      <c r="GAE23" s="305"/>
      <c r="GAF23" s="305"/>
      <c r="GAG23" s="305"/>
      <c r="GAH23" s="305"/>
      <c r="GAI23" s="305"/>
      <c r="GAJ23" s="305"/>
      <c r="GAK23" s="305"/>
      <c r="GAL23" s="305"/>
      <c r="GAM23" s="305"/>
      <c r="GAN23" s="305"/>
      <c r="GAO23" s="305"/>
      <c r="GAP23" s="305"/>
      <c r="GAQ23" s="305"/>
      <c r="GAR23" s="305"/>
      <c r="GAS23" s="305"/>
      <c r="GAT23" s="305"/>
      <c r="GAU23" s="305"/>
      <c r="GAV23" s="305"/>
      <c r="GAW23" s="305"/>
      <c r="GAX23" s="305"/>
      <c r="GAY23" s="305"/>
      <c r="GAZ23" s="305"/>
      <c r="GBA23" s="305"/>
      <c r="GBB23" s="305"/>
      <c r="GBC23" s="305"/>
      <c r="GBD23" s="305"/>
      <c r="GBE23" s="305"/>
      <c r="GBF23" s="305"/>
      <c r="GBG23" s="305"/>
      <c r="GBH23" s="305"/>
      <c r="GBI23" s="305"/>
      <c r="GBJ23" s="305"/>
      <c r="GBK23" s="305"/>
      <c r="GBL23" s="305"/>
      <c r="GBM23" s="305"/>
      <c r="GBN23" s="305"/>
      <c r="GBO23" s="305"/>
      <c r="GBP23" s="305"/>
      <c r="GBQ23" s="305"/>
      <c r="GBR23" s="305"/>
      <c r="GBS23" s="305"/>
      <c r="GBT23" s="305"/>
      <c r="GBU23" s="305"/>
      <c r="GBV23" s="305"/>
      <c r="GBW23" s="305"/>
      <c r="GBX23" s="305"/>
      <c r="GBY23" s="305"/>
      <c r="GBZ23" s="305"/>
      <c r="GCA23" s="305"/>
      <c r="GCB23" s="305"/>
      <c r="GCC23" s="305"/>
      <c r="GCD23" s="305"/>
      <c r="GCE23" s="305"/>
      <c r="GCF23" s="305"/>
      <c r="GCG23" s="305"/>
      <c r="GCH23" s="305"/>
      <c r="GCI23" s="305"/>
      <c r="GCJ23" s="305"/>
      <c r="GCK23" s="305"/>
      <c r="GCL23" s="305"/>
      <c r="GCM23" s="305"/>
      <c r="GCN23" s="305"/>
      <c r="GCO23" s="305"/>
      <c r="GCP23" s="305"/>
      <c r="GCQ23" s="305"/>
      <c r="GCR23" s="305"/>
      <c r="GCS23" s="305"/>
      <c r="GCT23" s="305"/>
      <c r="GCU23" s="305"/>
      <c r="GCV23" s="305"/>
      <c r="GCW23" s="305"/>
      <c r="GCX23" s="305"/>
      <c r="GCY23" s="305"/>
      <c r="GCZ23" s="305"/>
      <c r="GDA23" s="305"/>
      <c r="GDB23" s="305"/>
      <c r="GDC23" s="305"/>
      <c r="GDD23" s="305"/>
      <c r="GDE23" s="305"/>
      <c r="GDF23" s="305"/>
      <c r="GDG23" s="305"/>
      <c r="GDH23" s="305"/>
      <c r="GDI23" s="305"/>
      <c r="GDJ23" s="305"/>
      <c r="GDK23" s="305"/>
      <c r="GDL23" s="305"/>
      <c r="GDM23" s="305"/>
      <c r="GDN23" s="305"/>
      <c r="GDO23" s="305"/>
      <c r="GDP23" s="305"/>
      <c r="GDQ23" s="305"/>
      <c r="GDR23" s="305"/>
      <c r="GDS23" s="305"/>
      <c r="GDT23" s="305"/>
      <c r="GDU23" s="305"/>
      <c r="GDV23" s="305"/>
      <c r="GDW23" s="305"/>
      <c r="GDX23" s="305"/>
      <c r="GDY23" s="305"/>
      <c r="GDZ23" s="305"/>
      <c r="GEA23" s="305"/>
      <c r="GEB23" s="305"/>
      <c r="GEC23" s="305"/>
      <c r="GED23" s="305"/>
      <c r="GEE23" s="305"/>
      <c r="GEF23" s="305"/>
      <c r="GEG23" s="305"/>
      <c r="GEH23" s="305"/>
      <c r="GEI23" s="305"/>
      <c r="GEJ23" s="305"/>
      <c r="GEK23" s="305"/>
      <c r="GEL23" s="305"/>
      <c r="GEM23" s="305"/>
      <c r="GEN23" s="305"/>
      <c r="GEO23" s="305"/>
      <c r="GEP23" s="305"/>
      <c r="GEQ23" s="305"/>
      <c r="GER23" s="305"/>
      <c r="GES23" s="305"/>
      <c r="GET23" s="305"/>
      <c r="GEU23" s="305"/>
      <c r="GEV23" s="305"/>
      <c r="GEW23" s="305"/>
      <c r="GEX23" s="305"/>
      <c r="GEY23" s="305"/>
      <c r="GEZ23" s="305"/>
      <c r="GFA23" s="305"/>
      <c r="GFB23" s="305"/>
      <c r="GFC23" s="305"/>
      <c r="GFD23" s="305"/>
      <c r="GFE23" s="305"/>
      <c r="GFF23" s="305"/>
      <c r="GFG23" s="305"/>
      <c r="GFH23" s="305"/>
      <c r="GFI23" s="305"/>
      <c r="GFJ23" s="305"/>
      <c r="GFK23" s="305"/>
      <c r="GFL23" s="305"/>
      <c r="GFM23" s="305"/>
      <c r="GFN23" s="305"/>
      <c r="GFO23" s="305"/>
      <c r="GFP23" s="305"/>
      <c r="GFQ23" s="305"/>
      <c r="GFR23" s="305"/>
      <c r="GFS23" s="305"/>
      <c r="GFT23" s="305"/>
      <c r="GFU23" s="305"/>
      <c r="GFV23" s="305"/>
      <c r="GFW23" s="305"/>
      <c r="GFX23" s="305"/>
      <c r="GFY23" s="305"/>
      <c r="GFZ23" s="305"/>
      <c r="GGA23" s="305"/>
      <c r="GGB23" s="305"/>
      <c r="GGC23" s="305"/>
      <c r="GGD23" s="305"/>
      <c r="GGE23" s="305"/>
      <c r="GGF23" s="305"/>
      <c r="GGG23" s="305"/>
      <c r="GGH23" s="305"/>
      <c r="GGI23" s="305"/>
      <c r="GGJ23" s="305"/>
      <c r="GGK23" s="305"/>
      <c r="GGL23" s="305"/>
      <c r="GGM23" s="305"/>
      <c r="GGN23" s="305"/>
      <c r="GGO23" s="305"/>
      <c r="GGP23" s="305"/>
      <c r="GGQ23" s="305"/>
      <c r="GGR23" s="305"/>
      <c r="GGS23" s="305"/>
      <c r="GGT23" s="305"/>
      <c r="GGU23" s="305"/>
      <c r="GGV23" s="305"/>
      <c r="GGW23" s="305"/>
      <c r="GGX23" s="305"/>
      <c r="GGY23" s="305"/>
      <c r="GGZ23" s="305"/>
      <c r="GHA23" s="305"/>
      <c r="GHB23" s="305"/>
      <c r="GHC23" s="305"/>
      <c r="GHD23" s="305"/>
      <c r="GHE23" s="305"/>
      <c r="GHF23" s="305"/>
      <c r="GHG23" s="305"/>
      <c r="GHH23" s="305"/>
      <c r="GHI23" s="305"/>
      <c r="GHJ23" s="305"/>
      <c r="GHK23" s="305"/>
      <c r="GHL23" s="305"/>
      <c r="GHM23" s="305"/>
      <c r="GHN23" s="305"/>
      <c r="GHO23" s="305"/>
      <c r="GHP23" s="305"/>
      <c r="GHQ23" s="305"/>
      <c r="GHR23" s="305"/>
      <c r="GHS23" s="305"/>
      <c r="GHT23" s="305"/>
      <c r="GHU23" s="305"/>
      <c r="GHV23" s="305"/>
      <c r="GHW23" s="305"/>
      <c r="GHX23" s="305"/>
      <c r="GHY23" s="305"/>
      <c r="GHZ23" s="305"/>
      <c r="GIA23" s="305"/>
      <c r="GIB23" s="305"/>
      <c r="GIC23" s="305"/>
      <c r="GID23" s="305"/>
      <c r="GIE23" s="305"/>
      <c r="GIF23" s="305"/>
      <c r="GIG23" s="305"/>
      <c r="GIH23" s="305"/>
      <c r="GII23" s="305"/>
      <c r="GIJ23" s="305"/>
      <c r="GIK23" s="305"/>
      <c r="GIL23" s="305"/>
      <c r="GIM23" s="305"/>
      <c r="GIN23" s="305"/>
      <c r="GIO23" s="305"/>
      <c r="GIP23" s="305"/>
      <c r="GIQ23" s="305"/>
      <c r="GIR23" s="305"/>
      <c r="GIS23" s="305"/>
      <c r="GIT23" s="305"/>
      <c r="GIU23" s="305"/>
      <c r="GIV23" s="305"/>
      <c r="GIW23" s="305"/>
      <c r="GIX23" s="305"/>
      <c r="GIY23" s="305"/>
      <c r="GIZ23" s="305"/>
      <c r="GJA23" s="305"/>
      <c r="GJB23" s="305"/>
      <c r="GJC23" s="305"/>
      <c r="GJD23" s="305"/>
      <c r="GJE23" s="305"/>
      <c r="GJF23" s="305"/>
      <c r="GJG23" s="305"/>
      <c r="GJH23" s="305"/>
      <c r="GJI23" s="305"/>
      <c r="GJJ23" s="305"/>
      <c r="GJK23" s="305"/>
      <c r="GJL23" s="305"/>
      <c r="GJM23" s="305"/>
      <c r="GJN23" s="305"/>
      <c r="GJO23" s="305"/>
      <c r="GJP23" s="305"/>
      <c r="GJQ23" s="305"/>
      <c r="GJR23" s="305"/>
      <c r="GJS23" s="305"/>
      <c r="GJT23" s="305"/>
      <c r="GJU23" s="305"/>
      <c r="GJV23" s="305"/>
      <c r="GJW23" s="305"/>
      <c r="GJX23" s="305"/>
      <c r="GJY23" s="305"/>
      <c r="GJZ23" s="305"/>
      <c r="GKA23" s="305"/>
      <c r="GKB23" s="305"/>
      <c r="GKC23" s="305"/>
      <c r="GKD23" s="305"/>
      <c r="GKE23" s="305"/>
      <c r="GKF23" s="305"/>
      <c r="GKG23" s="305"/>
      <c r="GKH23" s="305"/>
      <c r="GKI23" s="305"/>
      <c r="GKJ23" s="305"/>
      <c r="GKK23" s="305"/>
      <c r="GKL23" s="305"/>
      <c r="GKM23" s="305"/>
      <c r="GKN23" s="305"/>
      <c r="GKO23" s="305"/>
      <c r="GKP23" s="305"/>
      <c r="GKQ23" s="305"/>
      <c r="GKR23" s="305"/>
      <c r="GKS23" s="305"/>
      <c r="GKT23" s="305"/>
      <c r="GKU23" s="305"/>
      <c r="GKV23" s="305"/>
      <c r="GKW23" s="305"/>
      <c r="GKX23" s="305"/>
      <c r="GKY23" s="305"/>
      <c r="GKZ23" s="305"/>
      <c r="GLA23" s="305"/>
      <c r="GLB23" s="305"/>
      <c r="GLC23" s="305"/>
      <c r="GLD23" s="305"/>
      <c r="GLE23" s="305"/>
      <c r="GLF23" s="305"/>
      <c r="GLG23" s="305"/>
      <c r="GLH23" s="305"/>
      <c r="GLI23" s="305"/>
      <c r="GLJ23" s="305"/>
      <c r="GLK23" s="305"/>
      <c r="GLL23" s="305"/>
      <c r="GLM23" s="305"/>
      <c r="GLN23" s="305"/>
      <c r="GLO23" s="305"/>
      <c r="GLP23" s="305"/>
      <c r="GLQ23" s="305"/>
      <c r="GLR23" s="305"/>
      <c r="GLS23" s="305"/>
      <c r="GLT23" s="305"/>
      <c r="GLU23" s="305"/>
      <c r="GLV23" s="305"/>
      <c r="GLW23" s="305"/>
      <c r="GLX23" s="305"/>
      <c r="GLY23" s="305"/>
      <c r="GLZ23" s="305"/>
      <c r="GMA23" s="305"/>
      <c r="GMB23" s="305"/>
      <c r="GMC23" s="305"/>
      <c r="GMD23" s="305"/>
      <c r="GME23" s="305"/>
      <c r="GMF23" s="305"/>
      <c r="GMG23" s="305"/>
      <c r="GMH23" s="305"/>
      <c r="GMI23" s="305"/>
      <c r="GMJ23" s="305"/>
      <c r="GMK23" s="305"/>
      <c r="GML23" s="305"/>
      <c r="GMM23" s="305"/>
      <c r="GMN23" s="305"/>
      <c r="GMO23" s="305"/>
      <c r="GMP23" s="305"/>
      <c r="GMQ23" s="305"/>
      <c r="GMR23" s="305"/>
      <c r="GMS23" s="305"/>
      <c r="GMT23" s="305"/>
      <c r="GMU23" s="305"/>
      <c r="GMV23" s="305"/>
      <c r="GMW23" s="305"/>
      <c r="GMX23" s="305"/>
      <c r="GMY23" s="305"/>
      <c r="GMZ23" s="305"/>
      <c r="GNA23" s="305"/>
      <c r="GNB23" s="305"/>
      <c r="GNC23" s="305"/>
      <c r="GND23" s="305"/>
      <c r="GNE23" s="305"/>
      <c r="GNF23" s="305"/>
      <c r="GNG23" s="305"/>
      <c r="GNH23" s="305"/>
      <c r="GNI23" s="305"/>
      <c r="GNJ23" s="305"/>
      <c r="GNK23" s="305"/>
      <c r="GNL23" s="305"/>
      <c r="GNM23" s="305"/>
      <c r="GNN23" s="305"/>
      <c r="GNO23" s="305"/>
      <c r="GNP23" s="305"/>
      <c r="GNQ23" s="305"/>
      <c r="GNR23" s="305"/>
      <c r="GNS23" s="305"/>
      <c r="GNT23" s="305"/>
      <c r="GNU23" s="305"/>
      <c r="GNV23" s="305"/>
      <c r="GNW23" s="305"/>
      <c r="GNX23" s="305"/>
      <c r="GNY23" s="305"/>
      <c r="GNZ23" s="305"/>
      <c r="GOA23" s="305"/>
      <c r="GOB23" s="305"/>
      <c r="GOC23" s="305"/>
      <c r="GOD23" s="305"/>
      <c r="GOE23" s="305"/>
      <c r="GOF23" s="305"/>
      <c r="GOG23" s="305"/>
      <c r="GOH23" s="305"/>
      <c r="GOI23" s="305"/>
      <c r="GOJ23" s="305"/>
      <c r="GOK23" s="305"/>
      <c r="GOL23" s="305"/>
      <c r="GOM23" s="305"/>
      <c r="GON23" s="305"/>
      <c r="GOO23" s="305"/>
      <c r="GOP23" s="305"/>
      <c r="GOQ23" s="305"/>
      <c r="GOR23" s="305"/>
      <c r="GOS23" s="305"/>
      <c r="GOT23" s="305"/>
      <c r="GOU23" s="305"/>
      <c r="GOV23" s="305"/>
      <c r="GOW23" s="305"/>
      <c r="GOX23" s="305"/>
      <c r="GOY23" s="305"/>
      <c r="GOZ23" s="305"/>
      <c r="GPA23" s="305"/>
      <c r="GPB23" s="305"/>
      <c r="GPC23" s="305"/>
      <c r="GPD23" s="305"/>
      <c r="GPE23" s="305"/>
      <c r="GPF23" s="305"/>
      <c r="GPG23" s="305"/>
      <c r="GPH23" s="305"/>
      <c r="GPI23" s="305"/>
      <c r="GPJ23" s="305"/>
      <c r="GPK23" s="305"/>
      <c r="GPL23" s="305"/>
      <c r="GPM23" s="305"/>
      <c r="GPN23" s="305"/>
      <c r="GPO23" s="305"/>
      <c r="GPP23" s="305"/>
      <c r="GPQ23" s="305"/>
      <c r="GPR23" s="305"/>
      <c r="GPS23" s="305"/>
      <c r="GPT23" s="305"/>
      <c r="GPU23" s="305"/>
      <c r="GPV23" s="305"/>
      <c r="GPW23" s="305"/>
      <c r="GPX23" s="305"/>
      <c r="GPY23" s="305"/>
      <c r="GPZ23" s="305"/>
      <c r="GQA23" s="305"/>
      <c r="GQB23" s="305"/>
      <c r="GQC23" s="305"/>
      <c r="GQD23" s="305"/>
      <c r="GQE23" s="305"/>
      <c r="GQF23" s="305"/>
      <c r="GQG23" s="305"/>
      <c r="GQH23" s="305"/>
      <c r="GQI23" s="305"/>
      <c r="GQJ23" s="305"/>
      <c r="GQK23" s="305"/>
      <c r="GQL23" s="305"/>
      <c r="GQM23" s="305"/>
      <c r="GQN23" s="305"/>
      <c r="GQO23" s="305"/>
      <c r="GQP23" s="305"/>
      <c r="GQQ23" s="305"/>
      <c r="GQR23" s="305"/>
      <c r="GQS23" s="305"/>
      <c r="GQT23" s="305"/>
      <c r="GQU23" s="305"/>
      <c r="GQV23" s="305"/>
      <c r="GQW23" s="305"/>
      <c r="GQX23" s="305"/>
      <c r="GQY23" s="305"/>
      <c r="GQZ23" s="305"/>
      <c r="GRA23" s="305"/>
      <c r="GRB23" s="305"/>
      <c r="GRC23" s="305"/>
      <c r="GRD23" s="305"/>
      <c r="GRE23" s="305"/>
      <c r="GRF23" s="305"/>
      <c r="GRG23" s="305"/>
      <c r="GRH23" s="305"/>
      <c r="GRI23" s="305"/>
      <c r="GRJ23" s="305"/>
      <c r="GRK23" s="305"/>
      <c r="GRL23" s="305"/>
      <c r="GRM23" s="305"/>
      <c r="GRN23" s="305"/>
      <c r="GRO23" s="305"/>
      <c r="GRP23" s="305"/>
      <c r="GRQ23" s="305"/>
      <c r="GRR23" s="305"/>
      <c r="GRS23" s="305"/>
      <c r="GRT23" s="305"/>
      <c r="GRU23" s="305"/>
      <c r="GRV23" s="305"/>
      <c r="GRW23" s="305"/>
      <c r="GRX23" s="305"/>
      <c r="GRY23" s="305"/>
      <c r="GRZ23" s="305"/>
      <c r="GSA23" s="305"/>
      <c r="GSB23" s="305"/>
      <c r="GSC23" s="305"/>
      <c r="GSD23" s="305"/>
      <c r="GSE23" s="305"/>
      <c r="GSF23" s="305"/>
      <c r="GSG23" s="305"/>
      <c r="GSH23" s="305"/>
      <c r="GSI23" s="305"/>
      <c r="GSJ23" s="305"/>
      <c r="GSK23" s="305"/>
      <c r="GSL23" s="305"/>
      <c r="GSM23" s="305"/>
      <c r="GSN23" s="305"/>
      <c r="GSO23" s="305"/>
      <c r="GSP23" s="305"/>
      <c r="GSQ23" s="305"/>
      <c r="GSR23" s="305"/>
      <c r="GSS23" s="305"/>
      <c r="GST23" s="305"/>
      <c r="GSU23" s="305"/>
      <c r="GSV23" s="305"/>
      <c r="GSW23" s="305"/>
      <c r="GSX23" s="305"/>
      <c r="GSY23" s="305"/>
      <c r="GSZ23" s="305"/>
      <c r="GTA23" s="305"/>
      <c r="GTB23" s="305"/>
      <c r="GTC23" s="305"/>
      <c r="GTD23" s="305"/>
      <c r="GTE23" s="305"/>
      <c r="GTF23" s="305"/>
      <c r="GTG23" s="305"/>
      <c r="GTH23" s="305"/>
      <c r="GTI23" s="305"/>
      <c r="GTJ23" s="305"/>
      <c r="GTK23" s="305"/>
      <c r="GTL23" s="305"/>
      <c r="GTM23" s="305"/>
      <c r="GTN23" s="305"/>
      <c r="GTO23" s="305"/>
      <c r="GTP23" s="305"/>
      <c r="GTQ23" s="305"/>
      <c r="GTR23" s="305"/>
      <c r="GTS23" s="305"/>
      <c r="GTT23" s="305"/>
      <c r="GTU23" s="305"/>
      <c r="GTV23" s="305"/>
      <c r="GTW23" s="305"/>
      <c r="GTX23" s="305"/>
      <c r="GTY23" s="305"/>
      <c r="GTZ23" s="305"/>
      <c r="GUA23" s="305"/>
      <c r="GUB23" s="305"/>
      <c r="GUC23" s="305"/>
      <c r="GUD23" s="305"/>
      <c r="GUE23" s="305"/>
      <c r="GUF23" s="305"/>
      <c r="GUG23" s="305"/>
      <c r="GUH23" s="305"/>
      <c r="GUI23" s="305"/>
      <c r="GUJ23" s="305"/>
      <c r="GUK23" s="305"/>
      <c r="GUL23" s="305"/>
      <c r="GUM23" s="305"/>
      <c r="GUN23" s="305"/>
      <c r="GUO23" s="305"/>
      <c r="GUP23" s="305"/>
      <c r="GUQ23" s="305"/>
      <c r="GUR23" s="305"/>
      <c r="GUS23" s="305"/>
      <c r="GUT23" s="305"/>
      <c r="GUU23" s="305"/>
      <c r="GUV23" s="305"/>
      <c r="GUW23" s="305"/>
      <c r="GUX23" s="305"/>
      <c r="GUY23" s="305"/>
      <c r="GUZ23" s="305"/>
      <c r="GVA23" s="305"/>
      <c r="GVB23" s="305"/>
      <c r="GVC23" s="305"/>
      <c r="GVD23" s="305"/>
      <c r="GVE23" s="305"/>
      <c r="GVF23" s="305"/>
      <c r="GVG23" s="305"/>
      <c r="GVH23" s="305"/>
      <c r="GVI23" s="305"/>
      <c r="GVJ23" s="305"/>
      <c r="GVK23" s="305"/>
      <c r="GVL23" s="305"/>
      <c r="GVM23" s="305"/>
      <c r="GVN23" s="305"/>
      <c r="GVO23" s="305"/>
      <c r="GVP23" s="305"/>
      <c r="GVQ23" s="305"/>
      <c r="GVR23" s="305"/>
      <c r="GVS23" s="305"/>
      <c r="GVT23" s="305"/>
      <c r="GVU23" s="305"/>
      <c r="GVV23" s="305"/>
      <c r="GVW23" s="305"/>
      <c r="GVX23" s="305"/>
      <c r="GVY23" s="305"/>
      <c r="GVZ23" s="305"/>
      <c r="GWA23" s="305"/>
      <c r="GWB23" s="305"/>
      <c r="GWC23" s="305"/>
      <c r="GWD23" s="305"/>
      <c r="GWE23" s="305"/>
      <c r="GWF23" s="305"/>
      <c r="GWG23" s="305"/>
      <c r="GWH23" s="305"/>
      <c r="GWI23" s="305"/>
      <c r="GWJ23" s="305"/>
      <c r="GWK23" s="305"/>
      <c r="GWL23" s="305"/>
      <c r="GWM23" s="305"/>
      <c r="GWN23" s="305"/>
      <c r="GWO23" s="305"/>
      <c r="GWP23" s="305"/>
      <c r="GWQ23" s="305"/>
      <c r="GWR23" s="305"/>
      <c r="GWS23" s="305"/>
      <c r="GWT23" s="305"/>
      <c r="GWU23" s="305"/>
      <c r="GWV23" s="305"/>
      <c r="GWW23" s="305"/>
      <c r="GWX23" s="305"/>
      <c r="GWY23" s="305"/>
      <c r="GWZ23" s="305"/>
      <c r="GXA23" s="305"/>
      <c r="GXB23" s="305"/>
      <c r="GXC23" s="305"/>
      <c r="GXD23" s="305"/>
      <c r="GXE23" s="305"/>
      <c r="GXF23" s="305"/>
      <c r="GXG23" s="305"/>
      <c r="GXH23" s="305"/>
      <c r="GXI23" s="305"/>
      <c r="GXJ23" s="305"/>
      <c r="GXK23" s="305"/>
      <c r="GXL23" s="305"/>
      <c r="GXM23" s="305"/>
      <c r="GXN23" s="305"/>
      <c r="GXO23" s="305"/>
      <c r="GXP23" s="305"/>
      <c r="GXQ23" s="305"/>
      <c r="GXR23" s="305"/>
      <c r="GXS23" s="305"/>
      <c r="GXT23" s="305"/>
      <c r="GXU23" s="305"/>
      <c r="GXV23" s="305"/>
      <c r="GXW23" s="305"/>
      <c r="GXX23" s="305"/>
      <c r="GXY23" s="305"/>
      <c r="GXZ23" s="305"/>
      <c r="GYA23" s="305"/>
      <c r="GYB23" s="305"/>
      <c r="GYC23" s="305"/>
      <c r="GYD23" s="305"/>
      <c r="GYE23" s="305"/>
      <c r="GYF23" s="305"/>
      <c r="GYG23" s="305"/>
      <c r="GYH23" s="305"/>
      <c r="GYI23" s="305"/>
      <c r="GYJ23" s="305"/>
      <c r="GYK23" s="305"/>
      <c r="GYL23" s="305"/>
      <c r="GYM23" s="305"/>
      <c r="GYN23" s="305"/>
      <c r="GYO23" s="305"/>
      <c r="GYP23" s="305"/>
      <c r="GYQ23" s="305"/>
      <c r="GYR23" s="305"/>
      <c r="GYS23" s="305"/>
      <c r="GYT23" s="305"/>
      <c r="GYU23" s="305"/>
      <c r="GYV23" s="305"/>
      <c r="GYW23" s="305"/>
      <c r="GYX23" s="305"/>
      <c r="GYY23" s="305"/>
      <c r="GYZ23" s="305"/>
      <c r="GZA23" s="305"/>
      <c r="GZB23" s="305"/>
      <c r="GZC23" s="305"/>
      <c r="GZD23" s="305"/>
      <c r="GZE23" s="305"/>
      <c r="GZF23" s="305"/>
      <c r="GZG23" s="305"/>
      <c r="GZH23" s="305"/>
      <c r="GZI23" s="305"/>
      <c r="GZJ23" s="305"/>
      <c r="GZK23" s="305"/>
      <c r="GZL23" s="305"/>
      <c r="GZM23" s="305"/>
      <c r="GZN23" s="305"/>
      <c r="GZO23" s="305"/>
      <c r="GZP23" s="305"/>
      <c r="GZQ23" s="305"/>
      <c r="GZR23" s="305"/>
      <c r="GZS23" s="305"/>
      <c r="GZT23" s="305"/>
      <c r="GZU23" s="305"/>
      <c r="GZV23" s="305"/>
      <c r="GZW23" s="305"/>
      <c r="GZX23" s="305"/>
      <c r="GZY23" s="305"/>
      <c r="GZZ23" s="305"/>
      <c r="HAA23" s="305"/>
      <c r="HAB23" s="305"/>
      <c r="HAC23" s="305"/>
      <c r="HAD23" s="305"/>
      <c r="HAE23" s="305"/>
      <c r="HAF23" s="305"/>
      <c r="HAG23" s="305"/>
      <c r="HAH23" s="305"/>
      <c r="HAI23" s="305"/>
      <c r="HAJ23" s="305"/>
      <c r="HAK23" s="305"/>
      <c r="HAL23" s="305"/>
      <c r="HAM23" s="305"/>
      <c r="HAN23" s="305"/>
      <c r="HAO23" s="305"/>
      <c r="HAP23" s="305"/>
      <c r="HAQ23" s="305"/>
      <c r="HAR23" s="305"/>
      <c r="HAS23" s="305"/>
      <c r="HAT23" s="305"/>
      <c r="HAU23" s="305"/>
      <c r="HAV23" s="305"/>
      <c r="HAW23" s="305"/>
      <c r="HAX23" s="305"/>
      <c r="HAY23" s="305"/>
      <c r="HAZ23" s="305"/>
      <c r="HBA23" s="305"/>
      <c r="HBB23" s="305"/>
      <c r="HBC23" s="305"/>
      <c r="HBD23" s="305"/>
      <c r="HBE23" s="305"/>
      <c r="HBF23" s="305"/>
      <c r="HBG23" s="305"/>
      <c r="HBH23" s="305"/>
      <c r="HBI23" s="305"/>
      <c r="HBJ23" s="305"/>
      <c r="HBK23" s="305"/>
      <c r="HBL23" s="305"/>
      <c r="HBM23" s="305"/>
      <c r="HBN23" s="305"/>
      <c r="HBO23" s="305"/>
      <c r="HBP23" s="305"/>
      <c r="HBQ23" s="305"/>
      <c r="HBR23" s="305"/>
      <c r="HBS23" s="305"/>
      <c r="HBT23" s="305"/>
      <c r="HBU23" s="305"/>
      <c r="HBV23" s="305"/>
      <c r="HBW23" s="305"/>
      <c r="HBX23" s="305"/>
      <c r="HBY23" s="305"/>
      <c r="HBZ23" s="305"/>
      <c r="HCA23" s="305"/>
      <c r="HCB23" s="305"/>
      <c r="HCC23" s="305"/>
      <c r="HCD23" s="305"/>
      <c r="HCE23" s="305"/>
      <c r="HCF23" s="305"/>
      <c r="HCG23" s="305"/>
      <c r="HCH23" s="305"/>
      <c r="HCI23" s="305"/>
      <c r="HCJ23" s="305"/>
      <c r="HCK23" s="305"/>
      <c r="HCL23" s="305"/>
      <c r="HCM23" s="305"/>
      <c r="HCN23" s="305"/>
      <c r="HCO23" s="305"/>
      <c r="HCP23" s="305"/>
      <c r="HCQ23" s="305"/>
      <c r="HCR23" s="305"/>
      <c r="HCS23" s="305"/>
      <c r="HCT23" s="305"/>
      <c r="HCU23" s="305"/>
      <c r="HCV23" s="305"/>
      <c r="HCW23" s="305"/>
      <c r="HCX23" s="305"/>
      <c r="HCY23" s="305"/>
      <c r="HCZ23" s="305"/>
      <c r="HDA23" s="305"/>
      <c r="HDB23" s="305"/>
      <c r="HDC23" s="305"/>
      <c r="HDD23" s="305"/>
      <c r="HDE23" s="305"/>
      <c r="HDF23" s="305"/>
      <c r="HDG23" s="305"/>
      <c r="HDH23" s="305"/>
      <c r="HDI23" s="305"/>
      <c r="HDJ23" s="305"/>
      <c r="HDK23" s="305"/>
      <c r="HDL23" s="305"/>
      <c r="HDM23" s="305"/>
      <c r="HDN23" s="305"/>
      <c r="HDO23" s="305"/>
      <c r="HDP23" s="305"/>
      <c r="HDQ23" s="305"/>
      <c r="HDR23" s="305"/>
      <c r="HDS23" s="305"/>
      <c r="HDT23" s="305"/>
      <c r="HDU23" s="305"/>
      <c r="HDV23" s="305"/>
      <c r="HDW23" s="305"/>
      <c r="HDX23" s="305"/>
      <c r="HDY23" s="305"/>
      <c r="HDZ23" s="305"/>
      <c r="HEA23" s="305"/>
      <c r="HEB23" s="305"/>
      <c r="HEC23" s="305"/>
      <c r="HED23" s="305"/>
      <c r="HEE23" s="305"/>
      <c r="HEF23" s="305"/>
      <c r="HEG23" s="305"/>
      <c r="HEH23" s="305"/>
      <c r="HEI23" s="305"/>
      <c r="HEJ23" s="305"/>
      <c r="HEK23" s="305"/>
      <c r="HEL23" s="305"/>
      <c r="HEM23" s="305"/>
      <c r="HEN23" s="305"/>
      <c r="HEO23" s="305"/>
      <c r="HEP23" s="305"/>
      <c r="HEQ23" s="305"/>
      <c r="HER23" s="305"/>
      <c r="HES23" s="305"/>
      <c r="HET23" s="305"/>
      <c r="HEU23" s="305"/>
      <c r="HEV23" s="305"/>
      <c r="HEW23" s="305"/>
      <c r="HEX23" s="305"/>
      <c r="HEY23" s="305"/>
      <c r="HEZ23" s="305"/>
      <c r="HFA23" s="305"/>
      <c r="HFB23" s="305"/>
      <c r="HFC23" s="305"/>
      <c r="HFD23" s="305"/>
      <c r="HFE23" s="305"/>
      <c r="HFF23" s="305"/>
      <c r="HFG23" s="305"/>
      <c r="HFH23" s="305"/>
      <c r="HFI23" s="305"/>
      <c r="HFJ23" s="305"/>
      <c r="HFK23" s="305"/>
      <c r="HFL23" s="305"/>
      <c r="HFM23" s="305"/>
      <c r="HFN23" s="305"/>
      <c r="HFO23" s="305"/>
      <c r="HFP23" s="305"/>
      <c r="HFQ23" s="305"/>
      <c r="HFR23" s="305"/>
      <c r="HFS23" s="305"/>
      <c r="HFT23" s="305"/>
      <c r="HFU23" s="305"/>
      <c r="HFV23" s="305"/>
      <c r="HFW23" s="305"/>
      <c r="HFX23" s="305"/>
      <c r="HFY23" s="305"/>
      <c r="HFZ23" s="305"/>
      <c r="HGA23" s="305"/>
      <c r="HGB23" s="305"/>
      <c r="HGC23" s="305"/>
      <c r="HGD23" s="305"/>
      <c r="HGE23" s="305"/>
      <c r="HGF23" s="305"/>
      <c r="HGG23" s="305"/>
      <c r="HGH23" s="305"/>
      <c r="HGI23" s="305"/>
      <c r="HGJ23" s="305"/>
      <c r="HGK23" s="305"/>
      <c r="HGL23" s="305"/>
      <c r="HGM23" s="305"/>
      <c r="HGN23" s="305"/>
      <c r="HGO23" s="305"/>
      <c r="HGP23" s="305"/>
      <c r="HGQ23" s="305"/>
      <c r="HGR23" s="305"/>
      <c r="HGS23" s="305"/>
      <c r="HGT23" s="305"/>
      <c r="HGU23" s="305"/>
      <c r="HGV23" s="305"/>
      <c r="HGW23" s="305"/>
      <c r="HGX23" s="305"/>
      <c r="HGY23" s="305"/>
      <c r="HGZ23" s="305"/>
      <c r="HHA23" s="305"/>
      <c r="HHB23" s="305"/>
      <c r="HHC23" s="305"/>
      <c r="HHD23" s="305"/>
      <c r="HHE23" s="305"/>
      <c r="HHF23" s="305"/>
      <c r="HHG23" s="305"/>
      <c r="HHH23" s="305"/>
      <c r="HHI23" s="305"/>
      <c r="HHJ23" s="305"/>
      <c r="HHK23" s="305"/>
      <c r="HHL23" s="305"/>
      <c r="HHM23" s="305"/>
      <c r="HHN23" s="305"/>
      <c r="HHO23" s="305"/>
      <c r="HHP23" s="305"/>
      <c r="HHQ23" s="305"/>
      <c r="HHR23" s="305"/>
      <c r="HHS23" s="305"/>
      <c r="HHT23" s="305"/>
      <c r="HHU23" s="305"/>
      <c r="HHV23" s="305"/>
      <c r="HHW23" s="305"/>
      <c r="HHX23" s="305"/>
      <c r="HHY23" s="305"/>
      <c r="HHZ23" s="305"/>
      <c r="HIA23" s="305"/>
      <c r="HIB23" s="305"/>
      <c r="HIC23" s="305"/>
      <c r="HID23" s="305"/>
      <c r="HIE23" s="305"/>
      <c r="HIF23" s="305"/>
      <c r="HIG23" s="305"/>
      <c r="HIH23" s="305"/>
      <c r="HII23" s="305"/>
      <c r="HIJ23" s="305"/>
      <c r="HIK23" s="305"/>
      <c r="HIL23" s="305"/>
      <c r="HIM23" s="305"/>
      <c r="HIN23" s="305"/>
      <c r="HIO23" s="305"/>
      <c r="HIP23" s="305"/>
      <c r="HIQ23" s="305"/>
      <c r="HIR23" s="305"/>
      <c r="HIS23" s="305"/>
      <c r="HIT23" s="305"/>
      <c r="HIU23" s="305"/>
      <c r="HIV23" s="305"/>
      <c r="HIW23" s="305"/>
      <c r="HIX23" s="305"/>
      <c r="HIY23" s="305"/>
      <c r="HIZ23" s="305"/>
      <c r="HJA23" s="305"/>
      <c r="HJB23" s="305"/>
      <c r="HJC23" s="305"/>
      <c r="HJD23" s="305"/>
      <c r="HJE23" s="305"/>
      <c r="HJF23" s="305"/>
      <c r="HJG23" s="305"/>
      <c r="HJH23" s="305"/>
      <c r="HJI23" s="305"/>
      <c r="HJJ23" s="305"/>
      <c r="HJK23" s="305"/>
      <c r="HJL23" s="305"/>
      <c r="HJM23" s="305"/>
      <c r="HJN23" s="305"/>
      <c r="HJO23" s="305"/>
      <c r="HJP23" s="305"/>
      <c r="HJQ23" s="305"/>
      <c r="HJR23" s="305"/>
      <c r="HJS23" s="305"/>
      <c r="HJT23" s="305"/>
      <c r="HJU23" s="305"/>
      <c r="HJV23" s="305"/>
      <c r="HJW23" s="305"/>
      <c r="HJX23" s="305"/>
      <c r="HJY23" s="305"/>
      <c r="HJZ23" s="305"/>
      <c r="HKA23" s="305"/>
      <c r="HKB23" s="305"/>
      <c r="HKC23" s="305"/>
      <c r="HKD23" s="305"/>
      <c r="HKE23" s="305"/>
      <c r="HKF23" s="305"/>
      <c r="HKG23" s="305"/>
      <c r="HKH23" s="305"/>
      <c r="HKI23" s="305"/>
      <c r="HKJ23" s="305"/>
      <c r="HKK23" s="305"/>
      <c r="HKL23" s="305"/>
      <c r="HKM23" s="305"/>
      <c r="HKN23" s="305"/>
      <c r="HKO23" s="305"/>
      <c r="HKP23" s="305"/>
      <c r="HKQ23" s="305"/>
      <c r="HKR23" s="305"/>
      <c r="HKS23" s="305"/>
      <c r="HKT23" s="305"/>
      <c r="HKU23" s="305"/>
      <c r="HKV23" s="305"/>
      <c r="HKW23" s="305"/>
      <c r="HKX23" s="305"/>
      <c r="HKY23" s="305"/>
      <c r="HKZ23" s="305"/>
      <c r="HLA23" s="305"/>
      <c r="HLB23" s="305"/>
      <c r="HLC23" s="305"/>
      <c r="HLD23" s="305"/>
      <c r="HLE23" s="305"/>
      <c r="HLF23" s="305"/>
      <c r="HLG23" s="305"/>
      <c r="HLH23" s="305"/>
      <c r="HLI23" s="305"/>
      <c r="HLJ23" s="305"/>
      <c r="HLK23" s="305"/>
      <c r="HLL23" s="305"/>
      <c r="HLM23" s="305"/>
      <c r="HLN23" s="305"/>
      <c r="HLO23" s="305"/>
      <c r="HLP23" s="305"/>
      <c r="HLQ23" s="305"/>
      <c r="HLR23" s="305"/>
      <c r="HLS23" s="305"/>
      <c r="HLT23" s="305"/>
      <c r="HLU23" s="305"/>
      <c r="HLV23" s="305"/>
      <c r="HLW23" s="305"/>
      <c r="HLX23" s="305"/>
      <c r="HLY23" s="305"/>
      <c r="HLZ23" s="305"/>
      <c r="HMA23" s="305"/>
      <c r="HMB23" s="305"/>
      <c r="HMC23" s="305"/>
      <c r="HMD23" s="305"/>
      <c r="HME23" s="305"/>
      <c r="HMF23" s="305"/>
      <c r="HMG23" s="305"/>
      <c r="HMH23" s="305"/>
      <c r="HMI23" s="305"/>
      <c r="HMJ23" s="305"/>
      <c r="HMK23" s="305"/>
      <c r="HML23" s="305"/>
      <c r="HMM23" s="305"/>
      <c r="HMN23" s="305"/>
      <c r="HMO23" s="305"/>
      <c r="HMP23" s="305"/>
      <c r="HMQ23" s="305"/>
      <c r="HMR23" s="305"/>
      <c r="HMS23" s="305"/>
      <c r="HMT23" s="305"/>
      <c r="HMU23" s="305"/>
      <c r="HMV23" s="305"/>
      <c r="HMW23" s="305"/>
      <c r="HMX23" s="305"/>
      <c r="HMY23" s="305"/>
      <c r="HMZ23" s="305"/>
      <c r="HNA23" s="305"/>
      <c r="HNB23" s="305"/>
      <c r="HNC23" s="305"/>
      <c r="HND23" s="305"/>
      <c r="HNE23" s="305"/>
      <c r="HNF23" s="305"/>
      <c r="HNG23" s="305"/>
      <c r="HNH23" s="305"/>
      <c r="HNI23" s="305"/>
      <c r="HNJ23" s="305"/>
      <c r="HNK23" s="305"/>
      <c r="HNL23" s="305"/>
      <c r="HNM23" s="305"/>
      <c r="HNN23" s="305"/>
      <c r="HNO23" s="305"/>
      <c r="HNP23" s="305"/>
      <c r="HNQ23" s="305"/>
      <c r="HNR23" s="305"/>
      <c r="HNS23" s="305"/>
      <c r="HNT23" s="305"/>
      <c r="HNU23" s="305"/>
      <c r="HNV23" s="305"/>
      <c r="HNW23" s="305"/>
      <c r="HNX23" s="305"/>
      <c r="HNY23" s="305"/>
      <c r="HNZ23" s="305"/>
      <c r="HOA23" s="305"/>
      <c r="HOB23" s="305"/>
      <c r="HOC23" s="305"/>
      <c r="HOD23" s="305"/>
      <c r="HOE23" s="305"/>
      <c r="HOF23" s="305"/>
      <c r="HOG23" s="305"/>
      <c r="HOH23" s="305"/>
      <c r="HOI23" s="305"/>
      <c r="HOJ23" s="305"/>
      <c r="HOK23" s="305"/>
      <c r="HOL23" s="305"/>
      <c r="HOM23" s="305"/>
      <c r="HON23" s="305"/>
      <c r="HOO23" s="305"/>
      <c r="HOP23" s="305"/>
      <c r="HOQ23" s="305"/>
      <c r="HOR23" s="305"/>
      <c r="HOS23" s="305"/>
      <c r="HOT23" s="305"/>
      <c r="HOU23" s="305"/>
      <c r="HOV23" s="305"/>
      <c r="HOW23" s="305"/>
      <c r="HOX23" s="305"/>
      <c r="HOY23" s="305"/>
      <c r="HOZ23" s="305"/>
      <c r="HPA23" s="305"/>
      <c r="HPB23" s="305"/>
      <c r="HPC23" s="305"/>
      <c r="HPD23" s="305"/>
      <c r="HPE23" s="305"/>
      <c r="HPF23" s="305"/>
      <c r="HPG23" s="305"/>
      <c r="HPH23" s="305"/>
      <c r="HPI23" s="305"/>
      <c r="HPJ23" s="305"/>
      <c r="HPK23" s="305"/>
      <c r="HPL23" s="305"/>
      <c r="HPM23" s="305"/>
      <c r="HPN23" s="305"/>
      <c r="HPO23" s="305"/>
      <c r="HPP23" s="305"/>
      <c r="HPQ23" s="305"/>
      <c r="HPR23" s="305"/>
      <c r="HPS23" s="305"/>
      <c r="HPT23" s="305"/>
      <c r="HPU23" s="305"/>
      <c r="HPV23" s="305"/>
      <c r="HPW23" s="305"/>
      <c r="HPX23" s="305"/>
      <c r="HPY23" s="305"/>
      <c r="HPZ23" s="305"/>
      <c r="HQA23" s="305"/>
      <c r="HQB23" s="305"/>
      <c r="HQC23" s="305"/>
      <c r="HQD23" s="305"/>
      <c r="HQE23" s="305"/>
      <c r="HQF23" s="305"/>
      <c r="HQG23" s="305"/>
      <c r="HQH23" s="305"/>
      <c r="HQI23" s="305"/>
      <c r="HQJ23" s="305"/>
      <c r="HQK23" s="305"/>
      <c r="HQL23" s="305"/>
      <c r="HQM23" s="305"/>
      <c r="HQN23" s="305"/>
      <c r="HQO23" s="305"/>
      <c r="HQP23" s="305"/>
      <c r="HQQ23" s="305"/>
      <c r="HQR23" s="305"/>
      <c r="HQS23" s="305"/>
      <c r="HQT23" s="305"/>
      <c r="HQU23" s="305"/>
      <c r="HQV23" s="305"/>
      <c r="HQW23" s="305"/>
      <c r="HQX23" s="305"/>
      <c r="HQY23" s="305"/>
      <c r="HQZ23" s="305"/>
      <c r="HRA23" s="305"/>
      <c r="HRB23" s="305"/>
      <c r="HRC23" s="305"/>
      <c r="HRD23" s="305"/>
      <c r="HRE23" s="305"/>
      <c r="HRF23" s="305"/>
      <c r="HRG23" s="305"/>
      <c r="HRH23" s="305"/>
      <c r="HRI23" s="305"/>
      <c r="HRJ23" s="305"/>
      <c r="HRK23" s="305"/>
      <c r="HRL23" s="305"/>
      <c r="HRM23" s="305"/>
      <c r="HRN23" s="305"/>
      <c r="HRO23" s="305"/>
      <c r="HRP23" s="305"/>
      <c r="HRQ23" s="305"/>
      <c r="HRR23" s="305"/>
      <c r="HRS23" s="305"/>
      <c r="HRT23" s="305"/>
      <c r="HRU23" s="305"/>
      <c r="HRV23" s="305"/>
      <c r="HRW23" s="305"/>
      <c r="HRX23" s="305"/>
      <c r="HRY23" s="305"/>
      <c r="HRZ23" s="305"/>
      <c r="HSA23" s="305"/>
      <c r="HSB23" s="305"/>
      <c r="HSC23" s="305"/>
      <c r="HSD23" s="305"/>
      <c r="HSE23" s="305"/>
      <c r="HSF23" s="305"/>
      <c r="HSG23" s="305"/>
      <c r="HSH23" s="305"/>
      <c r="HSI23" s="305"/>
      <c r="HSJ23" s="305"/>
      <c r="HSK23" s="305"/>
      <c r="HSL23" s="305"/>
      <c r="HSM23" s="305"/>
      <c r="HSN23" s="305"/>
      <c r="HSO23" s="305"/>
      <c r="HSP23" s="305"/>
      <c r="HSQ23" s="305"/>
      <c r="HSR23" s="305"/>
      <c r="HSS23" s="305"/>
      <c r="HST23" s="305"/>
      <c r="HSU23" s="305"/>
      <c r="HSV23" s="305"/>
      <c r="HSW23" s="305"/>
      <c r="HSX23" s="305"/>
      <c r="HSY23" s="305"/>
      <c r="HSZ23" s="305"/>
      <c r="HTA23" s="305"/>
      <c r="HTB23" s="305"/>
      <c r="HTC23" s="305"/>
      <c r="HTD23" s="305"/>
      <c r="HTE23" s="305"/>
      <c r="HTF23" s="305"/>
      <c r="HTG23" s="305"/>
      <c r="HTH23" s="305"/>
      <c r="HTI23" s="305"/>
      <c r="HTJ23" s="305"/>
      <c r="HTK23" s="305"/>
      <c r="HTL23" s="305"/>
      <c r="HTM23" s="305"/>
      <c r="HTN23" s="305"/>
      <c r="HTO23" s="305"/>
      <c r="HTP23" s="305"/>
      <c r="HTQ23" s="305"/>
      <c r="HTR23" s="305"/>
      <c r="HTS23" s="305"/>
      <c r="HTT23" s="305"/>
      <c r="HTU23" s="305"/>
      <c r="HTV23" s="305"/>
      <c r="HTW23" s="305"/>
      <c r="HTX23" s="305"/>
      <c r="HTY23" s="305"/>
      <c r="HTZ23" s="305"/>
      <c r="HUA23" s="305"/>
      <c r="HUB23" s="305"/>
      <c r="HUC23" s="305"/>
      <c r="HUD23" s="305"/>
      <c r="HUE23" s="305"/>
      <c r="HUF23" s="305"/>
      <c r="HUG23" s="305"/>
      <c r="HUH23" s="305"/>
      <c r="HUI23" s="305"/>
      <c r="HUJ23" s="305"/>
      <c r="HUK23" s="305"/>
      <c r="HUL23" s="305"/>
      <c r="HUM23" s="305"/>
      <c r="HUN23" s="305"/>
      <c r="HUO23" s="305"/>
      <c r="HUP23" s="305"/>
      <c r="HUQ23" s="305"/>
      <c r="HUR23" s="305"/>
      <c r="HUS23" s="305"/>
      <c r="HUT23" s="305"/>
      <c r="HUU23" s="305"/>
      <c r="HUV23" s="305"/>
      <c r="HUW23" s="305"/>
      <c r="HUX23" s="305"/>
      <c r="HUY23" s="305"/>
      <c r="HUZ23" s="305"/>
      <c r="HVA23" s="305"/>
      <c r="HVB23" s="305"/>
      <c r="HVC23" s="305"/>
      <c r="HVD23" s="305"/>
      <c r="HVE23" s="305"/>
      <c r="HVF23" s="305"/>
      <c r="HVG23" s="305"/>
      <c r="HVH23" s="305"/>
      <c r="HVI23" s="305"/>
      <c r="HVJ23" s="305"/>
      <c r="HVK23" s="305"/>
      <c r="HVL23" s="305"/>
      <c r="HVM23" s="305"/>
      <c r="HVN23" s="305"/>
      <c r="HVO23" s="305"/>
      <c r="HVP23" s="305"/>
      <c r="HVQ23" s="305"/>
      <c r="HVR23" s="305"/>
      <c r="HVS23" s="305"/>
      <c r="HVT23" s="305"/>
      <c r="HVU23" s="305"/>
      <c r="HVV23" s="305"/>
      <c r="HVW23" s="305"/>
      <c r="HVX23" s="305"/>
      <c r="HVY23" s="305"/>
      <c r="HVZ23" s="305"/>
      <c r="HWA23" s="305"/>
      <c r="HWB23" s="305"/>
      <c r="HWC23" s="305"/>
      <c r="HWD23" s="305"/>
      <c r="HWE23" s="305"/>
      <c r="HWF23" s="305"/>
      <c r="HWG23" s="305"/>
      <c r="HWH23" s="305"/>
      <c r="HWI23" s="305"/>
      <c r="HWJ23" s="305"/>
      <c r="HWK23" s="305"/>
      <c r="HWL23" s="305"/>
      <c r="HWM23" s="305"/>
      <c r="HWN23" s="305"/>
      <c r="HWO23" s="305"/>
      <c r="HWP23" s="305"/>
      <c r="HWQ23" s="305"/>
      <c r="HWR23" s="305"/>
      <c r="HWS23" s="305"/>
      <c r="HWT23" s="305"/>
      <c r="HWU23" s="305"/>
      <c r="HWV23" s="305"/>
      <c r="HWW23" s="305"/>
      <c r="HWX23" s="305"/>
      <c r="HWY23" s="305"/>
      <c r="HWZ23" s="305"/>
      <c r="HXA23" s="305"/>
      <c r="HXB23" s="305"/>
      <c r="HXC23" s="305"/>
      <c r="HXD23" s="305"/>
      <c r="HXE23" s="305"/>
      <c r="HXF23" s="305"/>
      <c r="HXG23" s="305"/>
      <c r="HXH23" s="305"/>
      <c r="HXI23" s="305"/>
      <c r="HXJ23" s="305"/>
      <c r="HXK23" s="305"/>
      <c r="HXL23" s="305"/>
      <c r="HXM23" s="305"/>
      <c r="HXN23" s="305"/>
      <c r="HXO23" s="305"/>
      <c r="HXP23" s="305"/>
      <c r="HXQ23" s="305"/>
      <c r="HXR23" s="305"/>
      <c r="HXS23" s="305"/>
      <c r="HXT23" s="305"/>
      <c r="HXU23" s="305"/>
      <c r="HXV23" s="305"/>
      <c r="HXW23" s="305"/>
      <c r="HXX23" s="305"/>
      <c r="HXY23" s="305"/>
      <c r="HXZ23" s="305"/>
      <c r="HYA23" s="305"/>
      <c r="HYB23" s="305"/>
      <c r="HYC23" s="305"/>
      <c r="HYD23" s="305"/>
      <c r="HYE23" s="305"/>
      <c r="HYF23" s="305"/>
      <c r="HYG23" s="305"/>
      <c r="HYH23" s="305"/>
      <c r="HYI23" s="305"/>
      <c r="HYJ23" s="305"/>
      <c r="HYK23" s="305"/>
      <c r="HYL23" s="305"/>
      <c r="HYM23" s="305"/>
      <c r="HYN23" s="305"/>
      <c r="HYO23" s="305"/>
      <c r="HYP23" s="305"/>
      <c r="HYQ23" s="305"/>
      <c r="HYR23" s="305"/>
      <c r="HYS23" s="305"/>
      <c r="HYT23" s="305"/>
      <c r="HYU23" s="305"/>
      <c r="HYV23" s="305"/>
      <c r="HYW23" s="305"/>
      <c r="HYX23" s="305"/>
      <c r="HYY23" s="305"/>
      <c r="HYZ23" s="305"/>
      <c r="HZA23" s="305"/>
      <c r="HZB23" s="305"/>
      <c r="HZC23" s="305"/>
      <c r="HZD23" s="305"/>
      <c r="HZE23" s="305"/>
      <c r="HZF23" s="305"/>
      <c r="HZG23" s="305"/>
      <c r="HZH23" s="305"/>
      <c r="HZI23" s="305"/>
      <c r="HZJ23" s="305"/>
      <c r="HZK23" s="305"/>
      <c r="HZL23" s="305"/>
      <c r="HZM23" s="305"/>
      <c r="HZN23" s="305"/>
      <c r="HZO23" s="305"/>
      <c r="HZP23" s="305"/>
      <c r="HZQ23" s="305"/>
      <c r="HZR23" s="305"/>
      <c r="HZS23" s="305"/>
      <c r="HZT23" s="305"/>
      <c r="HZU23" s="305"/>
      <c r="HZV23" s="305"/>
      <c r="HZW23" s="305"/>
      <c r="HZX23" s="305"/>
      <c r="HZY23" s="305"/>
      <c r="HZZ23" s="305"/>
      <c r="IAA23" s="305"/>
      <c r="IAB23" s="305"/>
      <c r="IAC23" s="305"/>
      <c r="IAD23" s="305"/>
      <c r="IAE23" s="305"/>
      <c r="IAF23" s="305"/>
      <c r="IAG23" s="305"/>
      <c r="IAH23" s="305"/>
      <c r="IAI23" s="305"/>
      <c r="IAJ23" s="305"/>
      <c r="IAK23" s="305"/>
      <c r="IAL23" s="305"/>
      <c r="IAM23" s="305"/>
      <c r="IAN23" s="305"/>
      <c r="IAO23" s="305"/>
      <c r="IAP23" s="305"/>
      <c r="IAQ23" s="305"/>
      <c r="IAR23" s="305"/>
      <c r="IAS23" s="305"/>
      <c r="IAT23" s="305"/>
      <c r="IAU23" s="305"/>
      <c r="IAV23" s="305"/>
      <c r="IAW23" s="305"/>
      <c r="IAX23" s="305"/>
      <c r="IAY23" s="305"/>
      <c r="IAZ23" s="305"/>
      <c r="IBA23" s="305"/>
      <c r="IBB23" s="305"/>
      <c r="IBC23" s="305"/>
      <c r="IBD23" s="305"/>
      <c r="IBE23" s="305"/>
      <c r="IBF23" s="305"/>
      <c r="IBG23" s="305"/>
      <c r="IBH23" s="305"/>
      <c r="IBI23" s="305"/>
      <c r="IBJ23" s="305"/>
      <c r="IBK23" s="305"/>
      <c r="IBL23" s="305"/>
      <c r="IBM23" s="305"/>
      <c r="IBN23" s="305"/>
      <c r="IBO23" s="305"/>
      <c r="IBP23" s="305"/>
      <c r="IBQ23" s="305"/>
      <c r="IBR23" s="305"/>
      <c r="IBS23" s="305"/>
      <c r="IBT23" s="305"/>
      <c r="IBU23" s="305"/>
      <c r="IBV23" s="305"/>
      <c r="IBW23" s="305"/>
      <c r="IBX23" s="305"/>
      <c r="IBY23" s="305"/>
      <c r="IBZ23" s="305"/>
      <c r="ICA23" s="305"/>
      <c r="ICB23" s="305"/>
      <c r="ICC23" s="305"/>
      <c r="ICD23" s="305"/>
      <c r="ICE23" s="305"/>
      <c r="ICF23" s="305"/>
      <c r="ICG23" s="305"/>
      <c r="ICH23" s="305"/>
      <c r="ICI23" s="305"/>
      <c r="ICJ23" s="305"/>
      <c r="ICK23" s="305"/>
      <c r="ICL23" s="305"/>
      <c r="ICM23" s="305"/>
      <c r="ICN23" s="305"/>
      <c r="ICO23" s="305"/>
      <c r="ICP23" s="305"/>
      <c r="ICQ23" s="305"/>
      <c r="ICR23" s="305"/>
      <c r="ICS23" s="305"/>
      <c r="ICT23" s="305"/>
      <c r="ICU23" s="305"/>
      <c r="ICV23" s="305"/>
      <c r="ICW23" s="305"/>
      <c r="ICX23" s="305"/>
      <c r="ICY23" s="305"/>
      <c r="ICZ23" s="305"/>
      <c r="IDA23" s="305"/>
      <c r="IDB23" s="305"/>
      <c r="IDC23" s="305"/>
      <c r="IDD23" s="305"/>
      <c r="IDE23" s="305"/>
      <c r="IDF23" s="305"/>
      <c r="IDG23" s="305"/>
      <c r="IDH23" s="305"/>
      <c r="IDI23" s="305"/>
      <c r="IDJ23" s="305"/>
      <c r="IDK23" s="305"/>
      <c r="IDL23" s="305"/>
      <c r="IDM23" s="305"/>
      <c r="IDN23" s="305"/>
      <c r="IDO23" s="305"/>
      <c r="IDP23" s="305"/>
      <c r="IDQ23" s="305"/>
      <c r="IDR23" s="305"/>
      <c r="IDS23" s="305"/>
      <c r="IDT23" s="305"/>
      <c r="IDU23" s="305"/>
      <c r="IDV23" s="305"/>
      <c r="IDW23" s="305"/>
      <c r="IDX23" s="305"/>
      <c r="IDY23" s="305"/>
      <c r="IDZ23" s="305"/>
      <c r="IEA23" s="305"/>
      <c r="IEB23" s="305"/>
      <c r="IEC23" s="305"/>
      <c r="IED23" s="305"/>
      <c r="IEE23" s="305"/>
      <c r="IEF23" s="305"/>
      <c r="IEG23" s="305"/>
      <c r="IEH23" s="305"/>
      <c r="IEI23" s="305"/>
      <c r="IEJ23" s="305"/>
      <c r="IEK23" s="305"/>
      <c r="IEL23" s="305"/>
      <c r="IEM23" s="305"/>
      <c r="IEN23" s="305"/>
      <c r="IEO23" s="305"/>
      <c r="IEP23" s="305"/>
      <c r="IEQ23" s="305"/>
      <c r="IER23" s="305"/>
      <c r="IES23" s="305"/>
      <c r="IET23" s="305"/>
      <c r="IEU23" s="305"/>
      <c r="IEV23" s="305"/>
      <c r="IEW23" s="305"/>
      <c r="IEX23" s="305"/>
      <c r="IEY23" s="305"/>
      <c r="IEZ23" s="305"/>
      <c r="IFA23" s="305"/>
      <c r="IFB23" s="305"/>
      <c r="IFC23" s="305"/>
      <c r="IFD23" s="305"/>
      <c r="IFE23" s="305"/>
      <c r="IFF23" s="305"/>
      <c r="IFG23" s="305"/>
      <c r="IFH23" s="305"/>
      <c r="IFI23" s="305"/>
      <c r="IFJ23" s="305"/>
      <c r="IFK23" s="305"/>
      <c r="IFL23" s="305"/>
      <c r="IFM23" s="305"/>
      <c r="IFN23" s="305"/>
      <c r="IFO23" s="305"/>
      <c r="IFP23" s="305"/>
      <c r="IFQ23" s="305"/>
      <c r="IFR23" s="305"/>
      <c r="IFS23" s="305"/>
      <c r="IFT23" s="305"/>
      <c r="IFU23" s="305"/>
      <c r="IFV23" s="305"/>
      <c r="IFW23" s="305"/>
      <c r="IFX23" s="305"/>
      <c r="IFY23" s="305"/>
      <c r="IFZ23" s="305"/>
      <c r="IGA23" s="305"/>
      <c r="IGB23" s="305"/>
      <c r="IGC23" s="305"/>
      <c r="IGD23" s="305"/>
      <c r="IGE23" s="305"/>
      <c r="IGF23" s="305"/>
      <c r="IGG23" s="305"/>
      <c r="IGH23" s="305"/>
      <c r="IGI23" s="305"/>
      <c r="IGJ23" s="305"/>
      <c r="IGK23" s="305"/>
      <c r="IGL23" s="305"/>
      <c r="IGM23" s="305"/>
      <c r="IGN23" s="305"/>
      <c r="IGO23" s="305"/>
      <c r="IGP23" s="305"/>
      <c r="IGQ23" s="305"/>
      <c r="IGR23" s="305"/>
      <c r="IGS23" s="305"/>
      <c r="IGT23" s="305"/>
      <c r="IGU23" s="305"/>
      <c r="IGV23" s="305"/>
      <c r="IGW23" s="305"/>
      <c r="IGX23" s="305"/>
      <c r="IGY23" s="305"/>
      <c r="IGZ23" s="305"/>
      <c r="IHA23" s="305"/>
      <c r="IHB23" s="305"/>
      <c r="IHC23" s="305"/>
      <c r="IHD23" s="305"/>
      <c r="IHE23" s="305"/>
      <c r="IHF23" s="305"/>
      <c r="IHG23" s="305"/>
      <c r="IHH23" s="305"/>
      <c r="IHI23" s="305"/>
      <c r="IHJ23" s="305"/>
      <c r="IHK23" s="305"/>
      <c r="IHL23" s="305"/>
      <c r="IHM23" s="305"/>
      <c r="IHN23" s="305"/>
      <c r="IHO23" s="305"/>
      <c r="IHP23" s="305"/>
      <c r="IHQ23" s="305"/>
      <c r="IHR23" s="305"/>
      <c r="IHS23" s="305"/>
      <c r="IHT23" s="305"/>
      <c r="IHU23" s="305"/>
      <c r="IHV23" s="305"/>
      <c r="IHW23" s="305"/>
      <c r="IHX23" s="305"/>
      <c r="IHY23" s="305"/>
      <c r="IHZ23" s="305"/>
      <c r="IIA23" s="305"/>
      <c r="IIB23" s="305"/>
      <c r="IIC23" s="305"/>
      <c r="IID23" s="305"/>
      <c r="IIE23" s="305"/>
      <c r="IIF23" s="305"/>
      <c r="IIG23" s="305"/>
      <c r="IIH23" s="305"/>
      <c r="III23" s="305"/>
      <c r="IIJ23" s="305"/>
      <c r="IIK23" s="305"/>
      <c r="IIL23" s="305"/>
      <c r="IIM23" s="305"/>
      <c r="IIN23" s="305"/>
      <c r="IIO23" s="305"/>
      <c r="IIP23" s="305"/>
      <c r="IIQ23" s="305"/>
      <c r="IIR23" s="305"/>
      <c r="IIS23" s="305"/>
      <c r="IIT23" s="305"/>
      <c r="IIU23" s="305"/>
      <c r="IIV23" s="305"/>
      <c r="IIW23" s="305"/>
      <c r="IIX23" s="305"/>
      <c r="IIY23" s="305"/>
      <c r="IIZ23" s="305"/>
      <c r="IJA23" s="305"/>
      <c r="IJB23" s="305"/>
      <c r="IJC23" s="305"/>
      <c r="IJD23" s="305"/>
      <c r="IJE23" s="305"/>
      <c r="IJF23" s="305"/>
      <c r="IJG23" s="305"/>
      <c r="IJH23" s="305"/>
      <c r="IJI23" s="305"/>
      <c r="IJJ23" s="305"/>
      <c r="IJK23" s="305"/>
      <c r="IJL23" s="305"/>
      <c r="IJM23" s="305"/>
      <c r="IJN23" s="305"/>
      <c r="IJO23" s="305"/>
      <c r="IJP23" s="305"/>
      <c r="IJQ23" s="305"/>
      <c r="IJR23" s="305"/>
      <c r="IJS23" s="305"/>
      <c r="IJT23" s="305"/>
      <c r="IJU23" s="305"/>
      <c r="IJV23" s="305"/>
      <c r="IJW23" s="305"/>
      <c r="IJX23" s="305"/>
      <c r="IJY23" s="305"/>
      <c r="IJZ23" s="305"/>
      <c r="IKA23" s="305"/>
      <c r="IKB23" s="305"/>
      <c r="IKC23" s="305"/>
      <c r="IKD23" s="305"/>
      <c r="IKE23" s="305"/>
      <c r="IKF23" s="305"/>
      <c r="IKG23" s="305"/>
      <c r="IKH23" s="305"/>
      <c r="IKI23" s="305"/>
      <c r="IKJ23" s="305"/>
      <c r="IKK23" s="305"/>
      <c r="IKL23" s="305"/>
      <c r="IKM23" s="305"/>
      <c r="IKN23" s="305"/>
      <c r="IKO23" s="305"/>
      <c r="IKP23" s="305"/>
      <c r="IKQ23" s="305"/>
      <c r="IKR23" s="305"/>
      <c r="IKS23" s="305"/>
      <c r="IKT23" s="305"/>
      <c r="IKU23" s="305"/>
      <c r="IKV23" s="305"/>
      <c r="IKW23" s="305"/>
      <c r="IKX23" s="305"/>
      <c r="IKY23" s="305"/>
      <c r="IKZ23" s="305"/>
      <c r="ILA23" s="305"/>
      <c r="ILB23" s="305"/>
      <c r="ILC23" s="305"/>
      <c r="ILD23" s="305"/>
      <c r="ILE23" s="305"/>
      <c r="ILF23" s="305"/>
      <c r="ILG23" s="305"/>
      <c r="ILH23" s="305"/>
      <c r="ILI23" s="305"/>
      <c r="ILJ23" s="305"/>
      <c r="ILK23" s="305"/>
      <c r="ILL23" s="305"/>
      <c r="ILM23" s="305"/>
      <c r="ILN23" s="305"/>
      <c r="ILO23" s="305"/>
      <c r="ILP23" s="305"/>
      <c r="ILQ23" s="305"/>
      <c r="ILR23" s="305"/>
      <c r="ILS23" s="305"/>
      <c r="ILT23" s="305"/>
      <c r="ILU23" s="305"/>
      <c r="ILV23" s="305"/>
      <c r="ILW23" s="305"/>
      <c r="ILX23" s="305"/>
      <c r="ILY23" s="305"/>
      <c r="ILZ23" s="305"/>
      <c r="IMA23" s="305"/>
      <c r="IMB23" s="305"/>
      <c r="IMC23" s="305"/>
      <c r="IMD23" s="305"/>
      <c r="IME23" s="305"/>
      <c r="IMF23" s="305"/>
      <c r="IMG23" s="305"/>
      <c r="IMH23" s="305"/>
      <c r="IMI23" s="305"/>
      <c r="IMJ23" s="305"/>
      <c r="IMK23" s="305"/>
      <c r="IML23" s="305"/>
      <c r="IMM23" s="305"/>
      <c r="IMN23" s="305"/>
      <c r="IMO23" s="305"/>
      <c r="IMP23" s="305"/>
      <c r="IMQ23" s="305"/>
      <c r="IMR23" s="305"/>
      <c r="IMS23" s="305"/>
      <c r="IMT23" s="305"/>
      <c r="IMU23" s="305"/>
      <c r="IMV23" s="305"/>
      <c r="IMW23" s="305"/>
      <c r="IMX23" s="305"/>
      <c r="IMY23" s="305"/>
      <c r="IMZ23" s="305"/>
      <c r="INA23" s="305"/>
      <c r="INB23" s="305"/>
      <c r="INC23" s="305"/>
      <c r="IND23" s="305"/>
      <c r="INE23" s="305"/>
      <c r="INF23" s="305"/>
      <c r="ING23" s="305"/>
      <c r="INH23" s="305"/>
      <c r="INI23" s="305"/>
      <c r="INJ23" s="305"/>
      <c r="INK23" s="305"/>
      <c r="INL23" s="305"/>
      <c r="INM23" s="305"/>
      <c r="INN23" s="305"/>
      <c r="INO23" s="305"/>
      <c r="INP23" s="305"/>
      <c r="INQ23" s="305"/>
      <c r="INR23" s="305"/>
      <c r="INS23" s="305"/>
      <c r="INT23" s="305"/>
      <c r="INU23" s="305"/>
      <c r="INV23" s="305"/>
      <c r="INW23" s="305"/>
      <c r="INX23" s="305"/>
      <c r="INY23" s="305"/>
      <c r="INZ23" s="305"/>
      <c r="IOA23" s="305"/>
      <c r="IOB23" s="305"/>
      <c r="IOC23" s="305"/>
      <c r="IOD23" s="305"/>
      <c r="IOE23" s="305"/>
      <c r="IOF23" s="305"/>
      <c r="IOG23" s="305"/>
      <c r="IOH23" s="305"/>
      <c r="IOI23" s="305"/>
      <c r="IOJ23" s="305"/>
      <c r="IOK23" s="305"/>
      <c r="IOL23" s="305"/>
      <c r="IOM23" s="305"/>
      <c r="ION23" s="305"/>
      <c r="IOO23" s="305"/>
      <c r="IOP23" s="305"/>
      <c r="IOQ23" s="305"/>
      <c r="IOR23" s="305"/>
      <c r="IOS23" s="305"/>
      <c r="IOT23" s="305"/>
      <c r="IOU23" s="305"/>
      <c r="IOV23" s="305"/>
      <c r="IOW23" s="305"/>
      <c r="IOX23" s="305"/>
      <c r="IOY23" s="305"/>
      <c r="IOZ23" s="305"/>
      <c r="IPA23" s="305"/>
      <c r="IPB23" s="305"/>
      <c r="IPC23" s="305"/>
      <c r="IPD23" s="305"/>
      <c r="IPE23" s="305"/>
      <c r="IPF23" s="305"/>
      <c r="IPG23" s="305"/>
      <c r="IPH23" s="305"/>
      <c r="IPI23" s="305"/>
      <c r="IPJ23" s="305"/>
      <c r="IPK23" s="305"/>
      <c r="IPL23" s="305"/>
      <c r="IPM23" s="305"/>
      <c r="IPN23" s="305"/>
      <c r="IPO23" s="305"/>
      <c r="IPP23" s="305"/>
      <c r="IPQ23" s="305"/>
      <c r="IPR23" s="305"/>
      <c r="IPS23" s="305"/>
      <c r="IPT23" s="305"/>
      <c r="IPU23" s="305"/>
      <c r="IPV23" s="305"/>
      <c r="IPW23" s="305"/>
      <c r="IPX23" s="305"/>
      <c r="IPY23" s="305"/>
      <c r="IPZ23" s="305"/>
      <c r="IQA23" s="305"/>
      <c r="IQB23" s="305"/>
      <c r="IQC23" s="305"/>
      <c r="IQD23" s="305"/>
      <c r="IQE23" s="305"/>
      <c r="IQF23" s="305"/>
      <c r="IQG23" s="305"/>
      <c r="IQH23" s="305"/>
      <c r="IQI23" s="305"/>
      <c r="IQJ23" s="305"/>
      <c r="IQK23" s="305"/>
      <c r="IQL23" s="305"/>
      <c r="IQM23" s="305"/>
      <c r="IQN23" s="305"/>
      <c r="IQO23" s="305"/>
      <c r="IQP23" s="305"/>
      <c r="IQQ23" s="305"/>
      <c r="IQR23" s="305"/>
      <c r="IQS23" s="305"/>
      <c r="IQT23" s="305"/>
      <c r="IQU23" s="305"/>
      <c r="IQV23" s="305"/>
      <c r="IQW23" s="305"/>
      <c r="IQX23" s="305"/>
      <c r="IQY23" s="305"/>
      <c r="IQZ23" s="305"/>
      <c r="IRA23" s="305"/>
      <c r="IRB23" s="305"/>
      <c r="IRC23" s="305"/>
      <c r="IRD23" s="305"/>
      <c r="IRE23" s="305"/>
      <c r="IRF23" s="305"/>
      <c r="IRG23" s="305"/>
      <c r="IRH23" s="305"/>
      <c r="IRI23" s="305"/>
      <c r="IRJ23" s="305"/>
      <c r="IRK23" s="305"/>
      <c r="IRL23" s="305"/>
      <c r="IRM23" s="305"/>
      <c r="IRN23" s="305"/>
      <c r="IRO23" s="305"/>
      <c r="IRP23" s="305"/>
      <c r="IRQ23" s="305"/>
      <c r="IRR23" s="305"/>
      <c r="IRS23" s="305"/>
      <c r="IRT23" s="305"/>
      <c r="IRU23" s="305"/>
      <c r="IRV23" s="305"/>
      <c r="IRW23" s="305"/>
      <c r="IRX23" s="305"/>
      <c r="IRY23" s="305"/>
      <c r="IRZ23" s="305"/>
      <c r="ISA23" s="305"/>
      <c r="ISB23" s="305"/>
      <c r="ISC23" s="305"/>
      <c r="ISD23" s="305"/>
      <c r="ISE23" s="305"/>
      <c r="ISF23" s="305"/>
      <c r="ISG23" s="305"/>
      <c r="ISH23" s="305"/>
      <c r="ISI23" s="305"/>
      <c r="ISJ23" s="305"/>
      <c r="ISK23" s="305"/>
      <c r="ISL23" s="305"/>
      <c r="ISM23" s="305"/>
      <c r="ISN23" s="305"/>
      <c r="ISO23" s="305"/>
      <c r="ISP23" s="305"/>
      <c r="ISQ23" s="305"/>
      <c r="ISR23" s="305"/>
      <c r="ISS23" s="305"/>
      <c r="IST23" s="305"/>
      <c r="ISU23" s="305"/>
      <c r="ISV23" s="305"/>
      <c r="ISW23" s="305"/>
      <c r="ISX23" s="305"/>
      <c r="ISY23" s="305"/>
      <c r="ISZ23" s="305"/>
      <c r="ITA23" s="305"/>
      <c r="ITB23" s="305"/>
      <c r="ITC23" s="305"/>
      <c r="ITD23" s="305"/>
      <c r="ITE23" s="305"/>
      <c r="ITF23" s="305"/>
      <c r="ITG23" s="305"/>
      <c r="ITH23" s="305"/>
      <c r="ITI23" s="305"/>
      <c r="ITJ23" s="305"/>
      <c r="ITK23" s="305"/>
      <c r="ITL23" s="305"/>
      <c r="ITM23" s="305"/>
      <c r="ITN23" s="305"/>
      <c r="ITO23" s="305"/>
      <c r="ITP23" s="305"/>
      <c r="ITQ23" s="305"/>
      <c r="ITR23" s="305"/>
      <c r="ITS23" s="305"/>
      <c r="ITT23" s="305"/>
      <c r="ITU23" s="305"/>
      <c r="ITV23" s="305"/>
      <c r="ITW23" s="305"/>
      <c r="ITX23" s="305"/>
      <c r="ITY23" s="305"/>
      <c r="ITZ23" s="305"/>
      <c r="IUA23" s="305"/>
      <c r="IUB23" s="305"/>
      <c r="IUC23" s="305"/>
      <c r="IUD23" s="305"/>
      <c r="IUE23" s="305"/>
      <c r="IUF23" s="305"/>
      <c r="IUG23" s="305"/>
      <c r="IUH23" s="305"/>
      <c r="IUI23" s="305"/>
      <c r="IUJ23" s="305"/>
      <c r="IUK23" s="305"/>
      <c r="IUL23" s="305"/>
      <c r="IUM23" s="305"/>
      <c r="IUN23" s="305"/>
      <c r="IUO23" s="305"/>
      <c r="IUP23" s="305"/>
      <c r="IUQ23" s="305"/>
      <c r="IUR23" s="305"/>
      <c r="IUS23" s="305"/>
      <c r="IUT23" s="305"/>
      <c r="IUU23" s="305"/>
      <c r="IUV23" s="305"/>
      <c r="IUW23" s="305"/>
      <c r="IUX23" s="305"/>
      <c r="IUY23" s="305"/>
      <c r="IUZ23" s="305"/>
      <c r="IVA23" s="305"/>
      <c r="IVB23" s="305"/>
      <c r="IVC23" s="305"/>
      <c r="IVD23" s="305"/>
      <c r="IVE23" s="305"/>
      <c r="IVF23" s="305"/>
      <c r="IVG23" s="305"/>
      <c r="IVH23" s="305"/>
      <c r="IVI23" s="305"/>
      <c r="IVJ23" s="305"/>
      <c r="IVK23" s="305"/>
      <c r="IVL23" s="305"/>
      <c r="IVM23" s="305"/>
      <c r="IVN23" s="305"/>
      <c r="IVO23" s="305"/>
      <c r="IVP23" s="305"/>
      <c r="IVQ23" s="305"/>
      <c r="IVR23" s="305"/>
      <c r="IVS23" s="305"/>
      <c r="IVT23" s="305"/>
      <c r="IVU23" s="305"/>
      <c r="IVV23" s="305"/>
      <c r="IVW23" s="305"/>
      <c r="IVX23" s="305"/>
      <c r="IVY23" s="305"/>
      <c r="IVZ23" s="305"/>
      <c r="IWA23" s="305"/>
      <c r="IWB23" s="305"/>
      <c r="IWC23" s="305"/>
      <c r="IWD23" s="305"/>
      <c r="IWE23" s="305"/>
      <c r="IWF23" s="305"/>
      <c r="IWG23" s="305"/>
      <c r="IWH23" s="305"/>
      <c r="IWI23" s="305"/>
      <c r="IWJ23" s="305"/>
      <c r="IWK23" s="305"/>
      <c r="IWL23" s="305"/>
      <c r="IWM23" s="305"/>
      <c r="IWN23" s="305"/>
      <c r="IWO23" s="305"/>
      <c r="IWP23" s="305"/>
      <c r="IWQ23" s="305"/>
      <c r="IWR23" s="305"/>
      <c r="IWS23" s="305"/>
      <c r="IWT23" s="305"/>
      <c r="IWU23" s="305"/>
      <c r="IWV23" s="305"/>
      <c r="IWW23" s="305"/>
      <c r="IWX23" s="305"/>
      <c r="IWY23" s="305"/>
      <c r="IWZ23" s="305"/>
      <c r="IXA23" s="305"/>
      <c r="IXB23" s="305"/>
      <c r="IXC23" s="305"/>
      <c r="IXD23" s="305"/>
      <c r="IXE23" s="305"/>
      <c r="IXF23" s="305"/>
      <c r="IXG23" s="305"/>
      <c r="IXH23" s="305"/>
      <c r="IXI23" s="305"/>
      <c r="IXJ23" s="305"/>
      <c r="IXK23" s="305"/>
      <c r="IXL23" s="305"/>
      <c r="IXM23" s="305"/>
      <c r="IXN23" s="305"/>
      <c r="IXO23" s="305"/>
      <c r="IXP23" s="305"/>
      <c r="IXQ23" s="305"/>
      <c r="IXR23" s="305"/>
      <c r="IXS23" s="305"/>
      <c r="IXT23" s="305"/>
      <c r="IXU23" s="305"/>
      <c r="IXV23" s="305"/>
      <c r="IXW23" s="305"/>
      <c r="IXX23" s="305"/>
      <c r="IXY23" s="305"/>
      <c r="IXZ23" s="305"/>
      <c r="IYA23" s="305"/>
      <c r="IYB23" s="305"/>
      <c r="IYC23" s="305"/>
      <c r="IYD23" s="305"/>
      <c r="IYE23" s="305"/>
      <c r="IYF23" s="305"/>
      <c r="IYG23" s="305"/>
      <c r="IYH23" s="305"/>
      <c r="IYI23" s="305"/>
      <c r="IYJ23" s="305"/>
      <c r="IYK23" s="305"/>
      <c r="IYL23" s="305"/>
      <c r="IYM23" s="305"/>
      <c r="IYN23" s="305"/>
      <c r="IYO23" s="305"/>
      <c r="IYP23" s="305"/>
      <c r="IYQ23" s="305"/>
      <c r="IYR23" s="305"/>
      <c r="IYS23" s="305"/>
      <c r="IYT23" s="305"/>
      <c r="IYU23" s="305"/>
      <c r="IYV23" s="305"/>
      <c r="IYW23" s="305"/>
      <c r="IYX23" s="305"/>
      <c r="IYY23" s="305"/>
      <c r="IYZ23" s="305"/>
      <c r="IZA23" s="305"/>
      <c r="IZB23" s="305"/>
      <c r="IZC23" s="305"/>
      <c r="IZD23" s="305"/>
      <c r="IZE23" s="305"/>
      <c r="IZF23" s="305"/>
      <c r="IZG23" s="305"/>
      <c r="IZH23" s="305"/>
      <c r="IZI23" s="305"/>
      <c r="IZJ23" s="305"/>
      <c r="IZK23" s="305"/>
      <c r="IZL23" s="305"/>
      <c r="IZM23" s="305"/>
      <c r="IZN23" s="305"/>
      <c r="IZO23" s="305"/>
      <c r="IZP23" s="305"/>
      <c r="IZQ23" s="305"/>
      <c r="IZR23" s="305"/>
      <c r="IZS23" s="305"/>
      <c r="IZT23" s="305"/>
      <c r="IZU23" s="305"/>
      <c r="IZV23" s="305"/>
      <c r="IZW23" s="305"/>
      <c r="IZX23" s="305"/>
      <c r="IZY23" s="305"/>
      <c r="IZZ23" s="305"/>
      <c r="JAA23" s="305"/>
      <c r="JAB23" s="305"/>
      <c r="JAC23" s="305"/>
      <c r="JAD23" s="305"/>
      <c r="JAE23" s="305"/>
      <c r="JAF23" s="305"/>
      <c r="JAG23" s="305"/>
      <c r="JAH23" s="305"/>
      <c r="JAI23" s="305"/>
      <c r="JAJ23" s="305"/>
      <c r="JAK23" s="305"/>
      <c r="JAL23" s="305"/>
      <c r="JAM23" s="305"/>
      <c r="JAN23" s="305"/>
      <c r="JAO23" s="305"/>
      <c r="JAP23" s="305"/>
      <c r="JAQ23" s="305"/>
      <c r="JAR23" s="305"/>
      <c r="JAS23" s="305"/>
      <c r="JAT23" s="305"/>
      <c r="JAU23" s="305"/>
      <c r="JAV23" s="305"/>
      <c r="JAW23" s="305"/>
      <c r="JAX23" s="305"/>
      <c r="JAY23" s="305"/>
      <c r="JAZ23" s="305"/>
      <c r="JBA23" s="305"/>
      <c r="JBB23" s="305"/>
      <c r="JBC23" s="305"/>
      <c r="JBD23" s="305"/>
      <c r="JBE23" s="305"/>
      <c r="JBF23" s="305"/>
      <c r="JBG23" s="305"/>
      <c r="JBH23" s="305"/>
      <c r="JBI23" s="305"/>
      <c r="JBJ23" s="305"/>
      <c r="JBK23" s="305"/>
      <c r="JBL23" s="305"/>
      <c r="JBM23" s="305"/>
      <c r="JBN23" s="305"/>
      <c r="JBO23" s="305"/>
      <c r="JBP23" s="305"/>
      <c r="JBQ23" s="305"/>
      <c r="JBR23" s="305"/>
      <c r="JBS23" s="305"/>
      <c r="JBT23" s="305"/>
      <c r="JBU23" s="305"/>
      <c r="JBV23" s="305"/>
      <c r="JBW23" s="305"/>
      <c r="JBX23" s="305"/>
      <c r="JBY23" s="305"/>
      <c r="JBZ23" s="305"/>
      <c r="JCA23" s="305"/>
      <c r="JCB23" s="305"/>
      <c r="JCC23" s="305"/>
      <c r="JCD23" s="305"/>
      <c r="JCE23" s="305"/>
      <c r="JCF23" s="305"/>
      <c r="JCG23" s="305"/>
      <c r="JCH23" s="305"/>
      <c r="JCI23" s="305"/>
      <c r="JCJ23" s="305"/>
      <c r="JCK23" s="305"/>
      <c r="JCL23" s="305"/>
      <c r="JCM23" s="305"/>
      <c r="JCN23" s="305"/>
      <c r="JCO23" s="305"/>
      <c r="JCP23" s="305"/>
      <c r="JCQ23" s="305"/>
      <c r="JCR23" s="305"/>
      <c r="JCS23" s="305"/>
      <c r="JCT23" s="305"/>
      <c r="JCU23" s="305"/>
      <c r="JCV23" s="305"/>
      <c r="JCW23" s="305"/>
      <c r="JCX23" s="305"/>
      <c r="JCY23" s="305"/>
      <c r="JCZ23" s="305"/>
      <c r="JDA23" s="305"/>
      <c r="JDB23" s="305"/>
      <c r="JDC23" s="305"/>
      <c r="JDD23" s="305"/>
      <c r="JDE23" s="305"/>
      <c r="JDF23" s="305"/>
      <c r="JDG23" s="305"/>
      <c r="JDH23" s="305"/>
      <c r="JDI23" s="305"/>
      <c r="JDJ23" s="305"/>
      <c r="JDK23" s="305"/>
      <c r="JDL23" s="305"/>
      <c r="JDM23" s="305"/>
      <c r="JDN23" s="305"/>
      <c r="JDO23" s="305"/>
      <c r="JDP23" s="305"/>
      <c r="JDQ23" s="305"/>
      <c r="JDR23" s="305"/>
      <c r="JDS23" s="305"/>
      <c r="JDT23" s="305"/>
      <c r="JDU23" s="305"/>
      <c r="JDV23" s="305"/>
      <c r="JDW23" s="305"/>
      <c r="JDX23" s="305"/>
      <c r="JDY23" s="305"/>
      <c r="JDZ23" s="305"/>
      <c r="JEA23" s="305"/>
      <c r="JEB23" s="305"/>
      <c r="JEC23" s="305"/>
      <c r="JED23" s="305"/>
      <c r="JEE23" s="305"/>
      <c r="JEF23" s="305"/>
      <c r="JEG23" s="305"/>
      <c r="JEH23" s="305"/>
      <c r="JEI23" s="305"/>
      <c r="JEJ23" s="305"/>
      <c r="JEK23" s="305"/>
      <c r="JEL23" s="305"/>
      <c r="JEM23" s="305"/>
      <c r="JEN23" s="305"/>
      <c r="JEO23" s="305"/>
      <c r="JEP23" s="305"/>
      <c r="JEQ23" s="305"/>
      <c r="JER23" s="305"/>
      <c r="JES23" s="305"/>
      <c r="JET23" s="305"/>
      <c r="JEU23" s="305"/>
      <c r="JEV23" s="305"/>
      <c r="JEW23" s="305"/>
      <c r="JEX23" s="305"/>
      <c r="JEY23" s="305"/>
      <c r="JEZ23" s="305"/>
      <c r="JFA23" s="305"/>
      <c r="JFB23" s="305"/>
      <c r="JFC23" s="305"/>
      <c r="JFD23" s="305"/>
      <c r="JFE23" s="305"/>
      <c r="JFF23" s="305"/>
      <c r="JFG23" s="305"/>
      <c r="JFH23" s="305"/>
      <c r="JFI23" s="305"/>
      <c r="JFJ23" s="305"/>
      <c r="JFK23" s="305"/>
      <c r="JFL23" s="305"/>
      <c r="JFM23" s="305"/>
      <c r="JFN23" s="305"/>
      <c r="JFO23" s="305"/>
      <c r="JFP23" s="305"/>
      <c r="JFQ23" s="305"/>
      <c r="JFR23" s="305"/>
      <c r="JFS23" s="305"/>
      <c r="JFT23" s="305"/>
      <c r="JFU23" s="305"/>
      <c r="JFV23" s="305"/>
      <c r="JFW23" s="305"/>
      <c r="JFX23" s="305"/>
      <c r="JFY23" s="305"/>
      <c r="JFZ23" s="305"/>
      <c r="JGA23" s="305"/>
      <c r="JGB23" s="305"/>
      <c r="JGC23" s="305"/>
      <c r="JGD23" s="305"/>
      <c r="JGE23" s="305"/>
      <c r="JGF23" s="305"/>
      <c r="JGG23" s="305"/>
      <c r="JGH23" s="305"/>
      <c r="JGI23" s="305"/>
      <c r="JGJ23" s="305"/>
      <c r="JGK23" s="305"/>
      <c r="JGL23" s="305"/>
      <c r="JGM23" s="305"/>
      <c r="JGN23" s="305"/>
      <c r="JGO23" s="305"/>
      <c r="JGP23" s="305"/>
      <c r="JGQ23" s="305"/>
      <c r="JGR23" s="305"/>
      <c r="JGS23" s="305"/>
      <c r="JGT23" s="305"/>
      <c r="JGU23" s="305"/>
      <c r="JGV23" s="305"/>
      <c r="JGW23" s="305"/>
      <c r="JGX23" s="305"/>
      <c r="JGY23" s="305"/>
      <c r="JGZ23" s="305"/>
      <c r="JHA23" s="305"/>
      <c r="JHB23" s="305"/>
      <c r="JHC23" s="305"/>
      <c r="JHD23" s="305"/>
      <c r="JHE23" s="305"/>
      <c r="JHF23" s="305"/>
      <c r="JHG23" s="305"/>
      <c r="JHH23" s="305"/>
      <c r="JHI23" s="305"/>
      <c r="JHJ23" s="305"/>
      <c r="JHK23" s="305"/>
      <c r="JHL23" s="305"/>
      <c r="JHM23" s="305"/>
      <c r="JHN23" s="305"/>
      <c r="JHO23" s="305"/>
      <c r="JHP23" s="305"/>
      <c r="JHQ23" s="305"/>
      <c r="JHR23" s="305"/>
      <c r="JHS23" s="305"/>
      <c r="JHT23" s="305"/>
      <c r="JHU23" s="305"/>
      <c r="JHV23" s="305"/>
      <c r="JHW23" s="305"/>
      <c r="JHX23" s="305"/>
      <c r="JHY23" s="305"/>
      <c r="JHZ23" s="305"/>
      <c r="JIA23" s="305"/>
      <c r="JIB23" s="305"/>
      <c r="JIC23" s="305"/>
      <c r="JID23" s="305"/>
      <c r="JIE23" s="305"/>
      <c r="JIF23" s="305"/>
      <c r="JIG23" s="305"/>
      <c r="JIH23" s="305"/>
      <c r="JII23" s="305"/>
      <c r="JIJ23" s="305"/>
      <c r="JIK23" s="305"/>
      <c r="JIL23" s="305"/>
      <c r="JIM23" s="305"/>
      <c r="JIN23" s="305"/>
      <c r="JIO23" s="305"/>
      <c r="JIP23" s="305"/>
      <c r="JIQ23" s="305"/>
      <c r="JIR23" s="305"/>
      <c r="JIS23" s="305"/>
      <c r="JIT23" s="305"/>
      <c r="JIU23" s="305"/>
      <c r="JIV23" s="305"/>
      <c r="JIW23" s="305"/>
      <c r="JIX23" s="305"/>
      <c r="JIY23" s="305"/>
      <c r="JIZ23" s="305"/>
      <c r="JJA23" s="305"/>
      <c r="JJB23" s="305"/>
      <c r="JJC23" s="305"/>
      <c r="JJD23" s="305"/>
      <c r="JJE23" s="305"/>
      <c r="JJF23" s="305"/>
      <c r="JJG23" s="305"/>
      <c r="JJH23" s="305"/>
      <c r="JJI23" s="305"/>
      <c r="JJJ23" s="305"/>
      <c r="JJK23" s="305"/>
      <c r="JJL23" s="305"/>
      <c r="JJM23" s="305"/>
      <c r="JJN23" s="305"/>
      <c r="JJO23" s="305"/>
      <c r="JJP23" s="305"/>
      <c r="JJQ23" s="305"/>
      <c r="JJR23" s="305"/>
      <c r="JJS23" s="305"/>
      <c r="JJT23" s="305"/>
      <c r="JJU23" s="305"/>
      <c r="JJV23" s="305"/>
      <c r="JJW23" s="305"/>
      <c r="JJX23" s="305"/>
      <c r="JJY23" s="305"/>
      <c r="JJZ23" s="305"/>
      <c r="JKA23" s="305"/>
      <c r="JKB23" s="305"/>
      <c r="JKC23" s="305"/>
      <c r="JKD23" s="305"/>
      <c r="JKE23" s="305"/>
      <c r="JKF23" s="305"/>
      <c r="JKG23" s="305"/>
      <c r="JKH23" s="305"/>
      <c r="JKI23" s="305"/>
      <c r="JKJ23" s="305"/>
      <c r="JKK23" s="305"/>
      <c r="JKL23" s="305"/>
      <c r="JKM23" s="305"/>
      <c r="JKN23" s="305"/>
      <c r="JKO23" s="305"/>
      <c r="JKP23" s="305"/>
      <c r="JKQ23" s="305"/>
      <c r="JKR23" s="305"/>
      <c r="JKS23" s="305"/>
      <c r="JKT23" s="305"/>
      <c r="JKU23" s="305"/>
      <c r="JKV23" s="305"/>
      <c r="JKW23" s="305"/>
      <c r="JKX23" s="305"/>
      <c r="JKY23" s="305"/>
      <c r="JKZ23" s="305"/>
      <c r="JLA23" s="305"/>
      <c r="JLB23" s="305"/>
      <c r="JLC23" s="305"/>
      <c r="JLD23" s="305"/>
      <c r="JLE23" s="305"/>
      <c r="JLF23" s="305"/>
      <c r="JLG23" s="305"/>
      <c r="JLH23" s="305"/>
      <c r="JLI23" s="305"/>
      <c r="JLJ23" s="305"/>
      <c r="JLK23" s="305"/>
      <c r="JLL23" s="305"/>
      <c r="JLM23" s="305"/>
      <c r="JLN23" s="305"/>
      <c r="JLO23" s="305"/>
      <c r="JLP23" s="305"/>
      <c r="JLQ23" s="305"/>
      <c r="JLR23" s="305"/>
      <c r="JLS23" s="305"/>
      <c r="JLT23" s="305"/>
      <c r="JLU23" s="305"/>
      <c r="JLV23" s="305"/>
      <c r="JLW23" s="305"/>
      <c r="JLX23" s="305"/>
      <c r="JLY23" s="305"/>
      <c r="JLZ23" s="305"/>
      <c r="JMA23" s="305"/>
      <c r="JMB23" s="305"/>
      <c r="JMC23" s="305"/>
      <c r="JMD23" s="305"/>
      <c r="JME23" s="305"/>
      <c r="JMF23" s="305"/>
      <c r="JMG23" s="305"/>
      <c r="JMH23" s="305"/>
      <c r="JMI23" s="305"/>
      <c r="JMJ23" s="305"/>
      <c r="JMK23" s="305"/>
      <c r="JML23" s="305"/>
      <c r="JMM23" s="305"/>
      <c r="JMN23" s="305"/>
      <c r="JMO23" s="305"/>
      <c r="JMP23" s="305"/>
      <c r="JMQ23" s="305"/>
      <c r="JMR23" s="305"/>
      <c r="JMS23" s="305"/>
      <c r="JMT23" s="305"/>
      <c r="JMU23" s="305"/>
      <c r="JMV23" s="305"/>
      <c r="JMW23" s="305"/>
      <c r="JMX23" s="305"/>
      <c r="JMY23" s="305"/>
      <c r="JMZ23" s="305"/>
      <c r="JNA23" s="305"/>
      <c r="JNB23" s="305"/>
      <c r="JNC23" s="305"/>
      <c r="JND23" s="305"/>
      <c r="JNE23" s="305"/>
      <c r="JNF23" s="305"/>
      <c r="JNG23" s="305"/>
      <c r="JNH23" s="305"/>
      <c r="JNI23" s="305"/>
      <c r="JNJ23" s="305"/>
      <c r="JNK23" s="305"/>
      <c r="JNL23" s="305"/>
      <c r="JNM23" s="305"/>
      <c r="JNN23" s="305"/>
      <c r="JNO23" s="305"/>
      <c r="JNP23" s="305"/>
      <c r="JNQ23" s="305"/>
      <c r="JNR23" s="305"/>
      <c r="JNS23" s="305"/>
      <c r="JNT23" s="305"/>
      <c r="JNU23" s="305"/>
      <c r="JNV23" s="305"/>
      <c r="JNW23" s="305"/>
      <c r="JNX23" s="305"/>
      <c r="JNY23" s="305"/>
      <c r="JNZ23" s="305"/>
      <c r="JOA23" s="305"/>
      <c r="JOB23" s="305"/>
      <c r="JOC23" s="305"/>
      <c r="JOD23" s="305"/>
      <c r="JOE23" s="305"/>
      <c r="JOF23" s="305"/>
      <c r="JOG23" s="305"/>
      <c r="JOH23" s="305"/>
      <c r="JOI23" s="305"/>
      <c r="JOJ23" s="305"/>
      <c r="JOK23" s="305"/>
      <c r="JOL23" s="305"/>
      <c r="JOM23" s="305"/>
      <c r="JON23" s="305"/>
      <c r="JOO23" s="305"/>
      <c r="JOP23" s="305"/>
      <c r="JOQ23" s="305"/>
      <c r="JOR23" s="305"/>
      <c r="JOS23" s="305"/>
      <c r="JOT23" s="305"/>
      <c r="JOU23" s="305"/>
      <c r="JOV23" s="305"/>
      <c r="JOW23" s="305"/>
      <c r="JOX23" s="305"/>
      <c r="JOY23" s="305"/>
      <c r="JOZ23" s="305"/>
      <c r="JPA23" s="305"/>
      <c r="JPB23" s="305"/>
      <c r="JPC23" s="305"/>
      <c r="JPD23" s="305"/>
      <c r="JPE23" s="305"/>
      <c r="JPF23" s="305"/>
      <c r="JPG23" s="305"/>
      <c r="JPH23" s="305"/>
      <c r="JPI23" s="305"/>
      <c r="JPJ23" s="305"/>
      <c r="JPK23" s="305"/>
      <c r="JPL23" s="305"/>
      <c r="JPM23" s="305"/>
      <c r="JPN23" s="305"/>
      <c r="JPO23" s="305"/>
      <c r="JPP23" s="305"/>
      <c r="JPQ23" s="305"/>
      <c r="JPR23" s="305"/>
      <c r="JPS23" s="305"/>
      <c r="JPT23" s="305"/>
      <c r="JPU23" s="305"/>
      <c r="JPV23" s="305"/>
      <c r="JPW23" s="305"/>
      <c r="JPX23" s="305"/>
      <c r="JPY23" s="305"/>
      <c r="JPZ23" s="305"/>
      <c r="JQA23" s="305"/>
      <c r="JQB23" s="305"/>
      <c r="JQC23" s="305"/>
      <c r="JQD23" s="305"/>
      <c r="JQE23" s="305"/>
      <c r="JQF23" s="305"/>
      <c r="JQG23" s="305"/>
      <c r="JQH23" s="305"/>
      <c r="JQI23" s="305"/>
      <c r="JQJ23" s="305"/>
      <c r="JQK23" s="305"/>
      <c r="JQL23" s="305"/>
      <c r="JQM23" s="305"/>
      <c r="JQN23" s="305"/>
      <c r="JQO23" s="305"/>
      <c r="JQP23" s="305"/>
      <c r="JQQ23" s="305"/>
      <c r="JQR23" s="305"/>
      <c r="JQS23" s="305"/>
      <c r="JQT23" s="305"/>
      <c r="JQU23" s="305"/>
      <c r="JQV23" s="305"/>
      <c r="JQW23" s="305"/>
      <c r="JQX23" s="305"/>
      <c r="JQY23" s="305"/>
      <c r="JQZ23" s="305"/>
      <c r="JRA23" s="305"/>
      <c r="JRB23" s="305"/>
      <c r="JRC23" s="305"/>
      <c r="JRD23" s="305"/>
      <c r="JRE23" s="305"/>
      <c r="JRF23" s="305"/>
      <c r="JRG23" s="305"/>
      <c r="JRH23" s="305"/>
      <c r="JRI23" s="305"/>
      <c r="JRJ23" s="305"/>
      <c r="JRK23" s="305"/>
      <c r="JRL23" s="305"/>
      <c r="JRM23" s="305"/>
      <c r="JRN23" s="305"/>
      <c r="JRO23" s="305"/>
      <c r="JRP23" s="305"/>
      <c r="JRQ23" s="305"/>
      <c r="JRR23" s="305"/>
      <c r="JRS23" s="305"/>
      <c r="JRT23" s="305"/>
      <c r="JRU23" s="305"/>
      <c r="JRV23" s="305"/>
      <c r="JRW23" s="305"/>
      <c r="JRX23" s="305"/>
      <c r="JRY23" s="305"/>
      <c r="JRZ23" s="305"/>
      <c r="JSA23" s="305"/>
      <c r="JSB23" s="305"/>
      <c r="JSC23" s="305"/>
      <c r="JSD23" s="305"/>
      <c r="JSE23" s="305"/>
      <c r="JSF23" s="305"/>
      <c r="JSG23" s="305"/>
      <c r="JSH23" s="305"/>
      <c r="JSI23" s="305"/>
      <c r="JSJ23" s="305"/>
      <c r="JSK23" s="305"/>
      <c r="JSL23" s="305"/>
      <c r="JSM23" s="305"/>
      <c r="JSN23" s="305"/>
      <c r="JSO23" s="305"/>
      <c r="JSP23" s="305"/>
      <c r="JSQ23" s="305"/>
      <c r="JSR23" s="305"/>
      <c r="JSS23" s="305"/>
      <c r="JST23" s="305"/>
      <c r="JSU23" s="305"/>
      <c r="JSV23" s="305"/>
      <c r="JSW23" s="305"/>
      <c r="JSX23" s="305"/>
      <c r="JSY23" s="305"/>
      <c r="JSZ23" s="305"/>
      <c r="JTA23" s="305"/>
      <c r="JTB23" s="305"/>
      <c r="JTC23" s="305"/>
      <c r="JTD23" s="305"/>
      <c r="JTE23" s="305"/>
      <c r="JTF23" s="305"/>
      <c r="JTG23" s="305"/>
      <c r="JTH23" s="305"/>
      <c r="JTI23" s="305"/>
      <c r="JTJ23" s="305"/>
      <c r="JTK23" s="305"/>
      <c r="JTL23" s="305"/>
      <c r="JTM23" s="305"/>
      <c r="JTN23" s="305"/>
      <c r="JTO23" s="305"/>
      <c r="JTP23" s="305"/>
      <c r="JTQ23" s="305"/>
      <c r="JTR23" s="305"/>
      <c r="JTS23" s="305"/>
      <c r="JTT23" s="305"/>
      <c r="JTU23" s="305"/>
      <c r="JTV23" s="305"/>
      <c r="JTW23" s="305"/>
      <c r="JTX23" s="305"/>
      <c r="JTY23" s="305"/>
      <c r="JTZ23" s="305"/>
      <c r="JUA23" s="305"/>
      <c r="JUB23" s="305"/>
      <c r="JUC23" s="305"/>
      <c r="JUD23" s="305"/>
      <c r="JUE23" s="305"/>
      <c r="JUF23" s="305"/>
      <c r="JUG23" s="305"/>
      <c r="JUH23" s="305"/>
      <c r="JUI23" s="305"/>
      <c r="JUJ23" s="305"/>
      <c r="JUK23" s="305"/>
      <c r="JUL23" s="305"/>
      <c r="JUM23" s="305"/>
      <c r="JUN23" s="305"/>
      <c r="JUO23" s="305"/>
      <c r="JUP23" s="305"/>
      <c r="JUQ23" s="305"/>
      <c r="JUR23" s="305"/>
      <c r="JUS23" s="305"/>
      <c r="JUT23" s="305"/>
      <c r="JUU23" s="305"/>
      <c r="JUV23" s="305"/>
      <c r="JUW23" s="305"/>
      <c r="JUX23" s="305"/>
      <c r="JUY23" s="305"/>
      <c r="JUZ23" s="305"/>
      <c r="JVA23" s="305"/>
      <c r="JVB23" s="305"/>
      <c r="JVC23" s="305"/>
      <c r="JVD23" s="305"/>
      <c r="JVE23" s="305"/>
      <c r="JVF23" s="305"/>
      <c r="JVG23" s="305"/>
      <c r="JVH23" s="305"/>
      <c r="JVI23" s="305"/>
      <c r="JVJ23" s="305"/>
      <c r="JVK23" s="305"/>
      <c r="JVL23" s="305"/>
      <c r="JVM23" s="305"/>
      <c r="JVN23" s="305"/>
      <c r="JVO23" s="305"/>
      <c r="JVP23" s="305"/>
      <c r="JVQ23" s="305"/>
      <c r="JVR23" s="305"/>
      <c r="JVS23" s="305"/>
      <c r="JVT23" s="305"/>
      <c r="JVU23" s="305"/>
      <c r="JVV23" s="305"/>
      <c r="JVW23" s="305"/>
      <c r="JVX23" s="305"/>
      <c r="JVY23" s="305"/>
      <c r="JVZ23" s="305"/>
      <c r="JWA23" s="305"/>
      <c r="JWB23" s="305"/>
      <c r="JWC23" s="305"/>
      <c r="JWD23" s="305"/>
      <c r="JWE23" s="305"/>
      <c r="JWF23" s="305"/>
      <c r="JWG23" s="305"/>
      <c r="JWH23" s="305"/>
      <c r="JWI23" s="305"/>
      <c r="JWJ23" s="305"/>
      <c r="JWK23" s="305"/>
      <c r="JWL23" s="305"/>
      <c r="JWM23" s="305"/>
      <c r="JWN23" s="305"/>
      <c r="JWO23" s="305"/>
      <c r="JWP23" s="305"/>
      <c r="JWQ23" s="305"/>
      <c r="JWR23" s="305"/>
      <c r="JWS23" s="305"/>
      <c r="JWT23" s="305"/>
      <c r="JWU23" s="305"/>
      <c r="JWV23" s="305"/>
      <c r="JWW23" s="305"/>
      <c r="JWX23" s="305"/>
      <c r="JWY23" s="305"/>
      <c r="JWZ23" s="305"/>
      <c r="JXA23" s="305"/>
      <c r="JXB23" s="305"/>
      <c r="JXC23" s="305"/>
      <c r="JXD23" s="305"/>
      <c r="JXE23" s="305"/>
      <c r="JXF23" s="305"/>
      <c r="JXG23" s="305"/>
      <c r="JXH23" s="305"/>
      <c r="JXI23" s="305"/>
      <c r="JXJ23" s="305"/>
      <c r="JXK23" s="305"/>
      <c r="JXL23" s="305"/>
      <c r="JXM23" s="305"/>
      <c r="JXN23" s="305"/>
      <c r="JXO23" s="305"/>
      <c r="JXP23" s="305"/>
      <c r="JXQ23" s="305"/>
      <c r="JXR23" s="305"/>
      <c r="JXS23" s="305"/>
      <c r="JXT23" s="305"/>
      <c r="JXU23" s="305"/>
      <c r="JXV23" s="305"/>
      <c r="JXW23" s="305"/>
      <c r="JXX23" s="305"/>
      <c r="JXY23" s="305"/>
      <c r="JXZ23" s="305"/>
      <c r="JYA23" s="305"/>
      <c r="JYB23" s="305"/>
      <c r="JYC23" s="305"/>
      <c r="JYD23" s="305"/>
      <c r="JYE23" s="305"/>
      <c r="JYF23" s="305"/>
      <c r="JYG23" s="305"/>
      <c r="JYH23" s="305"/>
      <c r="JYI23" s="305"/>
      <c r="JYJ23" s="305"/>
      <c r="JYK23" s="305"/>
      <c r="JYL23" s="305"/>
      <c r="JYM23" s="305"/>
      <c r="JYN23" s="305"/>
      <c r="JYO23" s="305"/>
      <c r="JYP23" s="305"/>
      <c r="JYQ23" s="305"/>
      <c r="JYR23" s="305"/>
      <c r="JYS23" s="305"/>
      <c r="JYT23" s="305"/>
      <c r="JYU23" s="305"/>
      <c r="JYV23" s="305"/>
      <c r="JYW23" s="305"/>
      <c r="JYX23" s="305"/>
      <c r="JYY23" s="305"/>
      <c r="JYZ23" s="305"/>
      <c r="JZA23" s="305"/>
      <c r="JZB23" s="305"/>
      <c r="JZC23" s="305"/>
      <c r="JZD23" s="305"/>
      <c r="JZE23" s="305"/>
      <c r="JZF23" s="305"/>
      <c r="JZG23" s="305"/>
      <c r="JZH23" s="305"/>
      <c r="JZI23" s="305"/>
      <c r="JZJ23" s="305"/>
      <c r="JZK23" s="305"/>
      <c r="JZL23" s="305"/>
      <c r="JZM23" s="305"/>
      <c r="JZN23" s="305"/>
      <c r="JZO23" s="305"/>
      <c r="JZP23" s="305"/>
      <c r="JZQ23" s="305"/>
      <c r="JZR23" s="305"/>
      <c r="JZS23" s="305"/>
      <c r="JZT23" s="305"/>
      <c r="JZU23" s="305"/>
      <c r="JZV23" s="305"/>
      <c r="JZW23" s="305"/>
      <c r="JZX23" s="305"/>
      <c r="JZY23" s="305"/>
      <c r="JZZ23" s="305"/>
      <c r="KAA23" s="305"/>
      <c r="KAB23" s="305"/>
      <c r="KAC23" s="305"/>
      <c r="KAD23" s="305"/>
      <c r="KAE23" s="305"/>
      <c r="KAF23" s="305"/>
      <c r="KAG23" s="305"/>
      <c r="KAH23" s="305"/>
      <c r="KAI23" s="305"/>
      <c r="KAJ23" s="305"/>
      <c r="KAK23" s="305"/>
      <c r="KAL23" s="305"/>
      <c r="KAM23" s="305"/>
      <c r="KAN23" s="305"/>
      <c r="KAO23" s="305"/>
      <c r="KAP23" s="305"/>
      <c r="KAQ23" s="305"/>
      <c r="KAR23" s="305"/>
      <c r="KAS23" s="305"/>
      <c r="KAT23" s="305"/>
      <c r="KAU23" s="305"/>
      <c r="KAV23" s="305"/>
      <c r="KAW23" s="305"/>
      <c r="KAX23" s="305"/>
      <c r="KAY23" s="305"/>
      <c r="KAZ23" s="305"/>
      <c r="KBA23" s="305"/>
      <c r="KBB23" s="305"/>
      <c r="KBC23" s="305"/>
      <c r="KBD23" s="305"/>
      <c r="KBE23" s="305"/>
      <c r="KBF23" s="305"/>
      <c r="KBG23" s="305"/>
      <c r="KBH23" s="305"/>
      <c r="KBI23" s="305"/>
      <c r="KBJ23" s="305"/>
      <c r="KBK23" s="305"/>
      <c r="KBL23" s="305"/>
      <c r="KBM23" s="305"/>
      <c r="KBN23" s="305"/>
      <c r="KBO23" s="305"/>
      <c r="KBP23" s="305"/>
      <c r="KBQ23" s="305"/>
      <c r="KBR23" s="305"/>
      <c r="KBS23" s="305"/>
      <c r="KBT23" s="305"/>
      <c r="KBU23" s="305"/>
      <c r="KBV23" s="305"/>
      <c r="KBW23" s="305"/>
      <c r="KBX23" s="305"/>
      <c r="KBY23" s="305"/>
      <c r="KBZ23" s="305"/>
      <c r="KCA23" s="305"/>
      <c r="KCB23" s="305"/>
      <c r="KCC23" s="305"/>
      <c r="KCD23" s="305"/>
      <c r="KCE23" s="305"/>
      <c r="KCF23" s="305"/>
      <c r="KCG23" s="305"/>
      <c r="KCH23" s="305"/>
      <c r="KCI23" s="305"/>
      <c r="KCJ23" s="305"/>
      <c r="KCK23" s="305"/>
      <c r="KCL23" s="305"/>
      <c r="KCM23" s="305"/>
      <c r="KCN23" s="305"/>
      <c r="KCO23" s="305"/>
      <c r="KCP23" s="305"/>
      <c r="KCQ23" s="305"/>
      <c r="KCR23" s="305"/>
      <c r="KCS23" s="305"/>
      <c r="KCT23" s="305"/>
      <c r="KCU23" s="305"/>
      <c r="KCV23" s="305"/>
      <c r="KCW23" s="305"/>
      <c r="KCX23" s="305"/>
      <c r="KCY23" s="305"/>
      <c r="KCZ23" s="305"/>
      <c r="KDA23" s="305"/>
      <c r="KDB23" s="305"/>
      <c r="KDC23" s="305"/>
      <c r="KDD23" s="305"/>
      <c r="KDE23" s="305"/>
      <c r="KDF23" s="305"/>
      <c r="KDG23" s="305"/>
      <c r="KDH23" s="305"/>
      <c r="KDI23" s="305"/>
      <c r="KDJ23" s="305"/>
      <c r="KDK23" s="305"/>
      <c r="KDL23" s="305"/>
      <c r="KDM23" s="305"/>
      <c r="KDN23" s="305"/>
      <c r="KDO23" s="305"/>
      <c r="KDP23" s="305"/>
      <c r="KDQ23" s="305"/>
      <c r="KDR23" s="305"/>
      <c r="KDS23" s="305"/>
      <c r="KDT23" s="305"/>
      <c r="KDU23" s="305"/>
      <c r="KDV23" s="305"/>
      <c r="KDW23" s="305"/>
      <c r="KDX23" s="305"/>
      <c r="KDY23" s="305"/>
      <c r="KDZ23" s="305"/>
      <c r="KEA23" s="305"/>
      <c r="KEB23" s="305"/>
      <c r="KEC23" s="305"/>
      <c r="KED23" s="305"/>
      <c r="KEE23" s="305"/>
      <c r="KEF23" s="305"/>
      <c r="KEG23" s="305"/>
      <c r="KEH23" s="305"/>
      <c r="KEI23" s="305"/>
      <c r="KEJ23" s="305"/>
      <c r="KEK23" s="305"/>
      <c r="KEL23" s="305"/>
      <c r="KEM23" s="305"/>
      <c r="KEN23" s="305"/>
      <c r="KEO23" s="305"/>
      <c r="KEP23" s="305"/>
      <c r="KEQ23" s="305"/>
      <c r="KER23" s="305"/>
      <c r="KES23" s="305"/>
      <c r="KET23" s="305"/>
      <c r="KEU23" s="305"/>
      <c r="KEV23" s="305"/>
      <c r="KEW23" s="305"/>
      <c r="KEX23" s="305"/>
      <c r="KEY23" s="305"/>
      <c r="KEZ23" s="305"/>
      <c r="KFA23" s="305"/>
      <c r="KFB23" s="305"/>
      <c r="KFC23" s="305"/>
      <c r="KFD23" s="305"/>
      <c r="KFE23" s="305"/>
      <c r="KFF23" s="305"/>
      <c r="KFG23" s="305"/>
      <c r="KFH23" s="305"/>
      <c r="KFI23" s="305"/>
      <c r="KFJ23" s="305"/>
      <c r="KFK23" s="305"/>
      <c r="KFL23" s="305"/>
      <c r="KFM23" s="305"/>
      <c r="KFN23" s="305"/>
      <c r="KFO23" s="305"/>
      <c r="KFP23" s="305"/>
      <c r="KFQ23" s="305"/>
      <c r="KFR23" s="305"/>
      <c r="KFS23" s="305"/>
      <c r="KFT23" s="305"/>
      <c r="KFU23" s="305"/>
      <c r="KFV23" s="305"/>
      <c r="KFW23" s="305"/>
      <c r="KFX23" s="305"/>
      <c r="KFY23" s="305"/>
      <c r="KFZ23" s="305"/>
      <c r="KGA23" s="305"/>
      <c r="KGB23" s="305"/>
      <c r="KGC23" s="305"/>
      <c r="KGD23" s="305"/>
      <c r="KGE23" s="305"/>
      <c r="KGF23" s="305"/>
      <c r="KGG23" s="305"/>
      <c r="KGH23" s="305"/>
      <c r="KGI23" s="305"/>
      <c r="KGJ23" s="305"/>
      <c r="KGK23" s="305"/>
      <c r="KGL23" s="305"/>
      <c r="KGM23" s="305"/>
      <c r="KGN23" s="305"/>
      <c r="KGO23" s="305"/>
      <c r="KGP23" s="305"/>
      <c r="KGQ23" s="305"/>
      <c r="KGR23" s="305"/>
      <c r="KGS23" s="305"/>
      <c r="KGT23" s="305"/>
      <c r="KGU23" s="305"/>
      <c r="KGV23" s="305"/>
      <c r="KGW23" s="305"/>
      <c r="KGX23" s="305"/>
      <c r="KGY23" s="305"/>
      <c r="KGZ23" s="305"/>
      <c r="KHA23" s="305"/>
      <c r="KHB23" s="305"/>
      <c r="KHC23" s="305"/>
      <c r="KHD23" s="305"/>
      <c r="KHE23" s="305"/>
      <c r="KHF23" s="305"/>
      <c r="KHG23" s="305"/>
      <c r="KHH23" s="305"/>
      <c r="KHI23" s="305"/>
      <c r="KHJ23" s="305"/>
      <c r="KHK23" s="305"/>
      <c r="KHL23" s="305"/>
      <c r="KHM23" s="305"/>
      <c r="KHN23" s="305"/>
      <c r="KHO23" s="305"/>
      <c r="KHP23" s="305"/>
      <c r="KHQ23" s="305"/>
      <c r="KHR23" s="305"/>
      <c r="KHS23" s="305"/>
      <c r="KHT23" s="305"/>
      <c r="KHU23" s="305"/>
      <c r="KHV23" s="305"/>
      <c r="KHW23" s="305"/>
      <c r="KHX23" s="305"/>
      <c r="KHY23" s="305"/>
      <c r="KHZ23" s="305"/>
      <c r="KIA23" s="305"/>
      <c r="KIB23" s="305"/>
      <c r="KIC23" s="305"/>
      <c r="KID23" s="305"/>
      <c r="KIE23" s="305"/>
      <c r="KIF23" s="305"/>
      <c r="KIG23" s="305"/>
      <c r="KIH23" s="305"/>
      <c r="KII23" s="305"/>
      <c r="KIJ23" s="305"/>
      <c r="KIK23" s="305"/>
      <c r="KIL23" s="305"/>
      <c r="KIM23" s="305"/>
      <c r="KIN23" s="305"/>
      <c r="KIO23" s="305"/>
      <c r="KIP23" s="305"/>
      <c r="KIQ23" s="305"/>
      <c r="KIR23" s="305"/>
      <c r="KIS23" s="305"/>
      <c r="KIT23" s="305"/>
      <c r="KIU23" s="305"/>
      <c r="KIV23" s="305"/>
      <c r="KIW23" s="305"/>
      <c r="KIX23" s="305"/>
      <c r="KIY23" s="305"/>
      <c r="KIZ23" s="305"/>
      <c r="KJA23" s="305"/>
      <c r="KJB23" s="305"/>
      <c r="KJC23" s="305"/>
      <c r="KJD23" s="305"/>
      <c r="KJE23" s="305"/>
      <c r="KJF23" s="305"/>
      <c r="KJG23" s="305"/>
      <c r="KJH23" s="305"/>
      <c r="KJI23" s="305"/>
      <c r="KJJ23" s="305"/>
      <c r="KJK23" s="305"/>
      <c r="KJL23" s="305"/>
      <c r="KJM23" s="305"/>
      <c r="KJN23" s="305"/>
      <c r="KJO23" s="305"/>
      <c r="KJP23" s="305"/>
      <c r="KJQ23" s="305"/>
      <c r="KJR23" s="305"/>
      <c r="KJS23" s="305"/>
      <c r="KJT23" s="305"/>
      <c r="KJU23" s="305"/>
      <c r="KJV23" s="305"/>
      <c r="KJW23" s="305"/>
      <c r="KJX23" s="305"/>
      <c r="KJY23" s="305"/>
      <c r="KJZ23" s="305"/>
      <c r="KKA23" s="305"/>
      <c r="KKB23" s="305"/>
      <c r="KKC23" s="305"/>
      <c r="KKD23" s="305"/>
      <c r="KKE23" s="305"/>
      <c r="KKF23" s="305"/>
      <c r="KKG23" s="305"/>
      <c r="KKH23" s="305"/>
      <c r="KKI23" s="305"/>
      <c r="KKJ23" s="305"/>
      <c r="KKK23" s="305"/>
      <c r="KKL23" s="305"/>
      <c r="KKM23" s="305"/>
      <c r="KKN23" s="305"/>
      <c r="KKO23" s="305"/>
      <c r="KKP23" s="305"/>
      <c r="KKQ23" s="305"/>
      <c r="KKR23" s="305"/>
      <c r="KKS23" s="305"/>
      <c r="KKT23" s="305"/>
      <c r="KKU23" s="305"/>
      <c r="KKV23" s="305"/>
      <c r="KKW23" s="305"/>
      <c r="KKX23" s="305"/>
      <c r="KKY23" s="305"/>
      <c r="KKZ23" s="305"/>
      <c r="KLA23" s="305"/>
      <c r="KLB23" s="305"/>
      <c r="KLC23" s="305"/>
      <c r="KLD23" s="305"/>
      <c r="KLE23" s="305"/>
      <c r="KLF23" s="305"/>
      <c r="KLG23" s="305"/>
      <c r="KLH23" s="305"/>
      <c r="KLI23" s="305"/>
      <c r="KLJ23" s="305"/>
      <c r="KLK23" s="305"/>
      <c r="KLL23" s="305"/>
      <c r="KLM23" s="305"/>
      <c r="KLN23" s="305"/>
      <c r="KLO23" s="305"/>
      <c r="KLP23" s="305"/>
      <c r="KLQ23" s="305"/>
      <c r="KLR23" s="305"/>
      <c r="KLS23" s="305"/>
      <c r="KLT23" s="305"/>
      <c r="KLU23" s="305"/>
      <c r="KLV23" s="305"/>
      <c r="KLW23" s="305"/>
      <c r="KLX23" s="305"/>
      <c r="KLY23" s="305"/>
      <c r="KLZ23" s="305"/>
      <c r="KMA23" s="305"/>
      <c r="KMB23" s="305"/>
      <c r="KMC23" s="305"/>
      <c r="KMD23" s="305"/>
      <c r="KME23" s="305"/>
      <c r="KMF23" s="305"/>
      <c r="KMG23" s="305"/>
      <c r="KMH23" s="305"/>
      <c r="KMI23" s="305"/>
      <c r="KMJ23" s="305"/>
      <c r="KMK23" s="305"/>
      <c r="KML23" s="305"/>
      <c r="KMM23" s="305"/>
      <c r="KMN23" s="305"/>
      <c r="KMO23" s="305"/>
      <c r="KMP23" s="305"/>
      <c r="KMQ23" s="305"/>
      <c r="KMR23" s="305"/>
      <c r="KMS23" s="305"/>
      <c r="KMT23" s="305"/>
      <c r="KMU23" s="305"/>
      <c r="KMV23" s="305"/>
      <c r="KMW23" s="305"/>
      <c r="KMX23" s="305"/>
      <c r="KMY23" s="305"/>
      <c r="KMZ23" s="305"/>
      <c r="KNA23" s="305"/>
      <c r="KNB23" s="305"/>
      <c r="KNC23" s="305"/>
      <c r="KND23" s="305"/>
      <c r="KNE23" s="305"/>
      <c r="KNF23" s="305"/>
      <c r="KNG23" s="305"/>
      <c r="KNH23" s="305"/>
      <c r="KNI23" s="305"/>
      <c r="KNJ23" s="305"/>
      <c r="KNK23" s="305"/>
      <c r="KNL23" s="305"/>
      <c r="KNM23" s="305"/>
      <c r="KNN23" s="305"/>
      <c r="KNO23" s="305"/>
      <c r="KNP23" s="305"/>
      <c r="KNQ23" s="305"/>
      <c r="KNR23" s="305"/>
      <c r="KNS23" s="305"/>
      <c r="KNT23" s="305"/>
      <c r="KNU23" s="305"/>
      <c r="KNV23" s="305"/>
      <c r="KNW23" s="305"/>
      <c r="KNX23" s="305"/>
      <c r="KNY23" s="305"/>
      <c r="KNZ23" s="305"/>
      <c r="KOA23" s="305"/>
      <c r="KOB23" s="305"/>
      <c r="KOC23" s="305"/>
      <c r="KOD23" s="305"/>
      <c r="KOE23" s="305"/>
      <c r="KOF23" s="305"/>
      <c r="KOG23" s="305"/>
      <c r="KOH23" s="305"/>
      <c r="KOI23" s="305"/>
      <c r="KOJ23" s="305"/>
      <c r="KOK23" s="305"/>
      <c r="KOL23" s="305"/>
      <c r="KOM23" s="305"/>
      <c r="KON23" s="305"/>
      <c r="KOO23" s="305"/>
      <c r="KOP23" s="305"/>
      <c r="KOQ23" s="305"/>
      <c r="KOR23" s="305"/>
      <c r="KOS23" s="305"/>
      <c r="KOT23" s="305"/>
      <c r="KOU23" s="305"/>
      <c r="KOV23" s="305"/>
      <c r="KOW23" s="305"/>
      <c r="KOX23" s="305"/>
      <c r="KOY23" s="305"/>
      <c r="KOZ23" s="305"/>
      <c r="KPA23" s="305"/>
      <c r="KPB23" s="305"/>
      <c r="KPC23" s="305"/>
      <c r="KPD23" s="305"/>
      <c r="KPE23" s="305"/>
      <c r="KPF23" s="305"/>
      <c r="KPG23" s="305"/>
      <c r="KPH23" s="305"/>
      <c r="KPI23" s="305"/>
      <c r="KPJ23" s="305"/>
      <c r="KPK23" s="305"/>
      <c r="KPL23" s="305"/>
      <c r="KPM23" s="305"/>
      <c r="KPN23" s="305"/>
      <c r="KPO23" s="305"/>
      <c r="KPP23" s="305"/>
      <c r="KPQ23" s="305"/>
      <c r="KPR23" s="305"/>
      <c r="KPS23" s="305"/>
      <c r="KPT23" s="305"/>
      <c r="KPU23" s="305"/>
      <c r="KPV23" s="305"/>
      <c r="KPW23" s="305"/>
      <c r="KPX23" s="305"/>
      <c r="KPY23" s="305"/>
      <c r="KPZ23" s="305"/>
      <c r="KQA23" s="305"/>
      <c r="KQB23" s="305"/>
      <c r="KQC23" s="305"/>
      <c r="KQD23" s="305"/>
      <c r="KQE23" s="305"/>
      <c r="KQF23" s="305"/>
      <c r="KQG23" s="305"/>
      <c r="KQH23" s="305"/>
      <c r="KQI23" s="305"/>
      <c r="KQJ23" s="305"/>
      <c r="KQK23" s="305"/>
      <c r="KQL23" s="305"/>
      <c r="KQM23" s="305"/>
      <c r="KQN23" s="305"/>
      <c r="KQO23" s="305"/>
      <c r="KQP23" s="305"/>
      <c r="KQQ23" s="305"/>
      <c r="KQR23" s="305"/>
      <c r="KQS23" s="305"/>
      <c r="KQT23" s="305"/>
      <c r="KQU23" s="305"/>
      <c r="KQV23" s="305"/>
      <c r="KQW23" s="305"/>
      <c r="KQX23" s="305"/>
      <c r="KQY23" s="305"/>
      <c r="KQZ23" s="305"/>
      <c r="KRA23" s="305"/>
      <c r="KRB23" s="305"/>
      <c r="KRC23" s="305"/>
      <c r="KRD23" s="305"/>
      <c r="KRE23" s="305"/>
      <c r="KRF23" s="305"/>
      <c r="KRG23" s="305"/>
      <c r="KRH23" s="305"/>
      <c r="KRI23" s="305"/>
      <c r="KRJ23" s="305"/>
      <c r="KRK23" s="305"/>
      <c r="KRL23" s="305"/>
      <c r="KRM23" s="305"/>
      <c r="KRN23" s="305"/>
      <c r="KRO23" s="305"/>
      <c r="KRP23" s="305"/>
      <c r="KRQ23" s="305"/>
      <c r="KRR23" s="305"/>
      <c r="KRS23" s="305"/>
      <c r="KRT23" s="305"/>
      <c r="KRU23" s="305"/>
      <c r="KRV23" s="305"/>
      <c r="KRW23" s="305"/>
      <c r="KRX23" s="305"/>
      <c r="KRY23" s="305"/>
      <c r="KRZ23" s="305"/>
      <c r="KSA23" s="305"/>
      <c r="KSB23" s="305"/>
      <c r="KSC23" s="305"/>
      <c r="KSD23" s="305"/>
      <c r="KSE23" s="305"/>
      <c r="KSF23" s="305"/>
      <c r="KSG23" s="305"/>
      <c r="KSH23" s="305"/>
      <c r="KSI23" s="305"/>
      <c r="KSJ23" s="305"/>
      <c r="KSK23" s="305"/>
      <c r="KSL23" s="305"/>
      <c r="KSM23" s="305"/>
      <c r="KSN23" s="305"/>
      <c r="KSO23" s="305"/>
      <c r="KSP23" s="305"/>
      <c r="KSQ23" s="305"/>
      <c r="KSR23" s="305"/>
      <c r="KSS23" s="305"/>
      <c r="KST23" s="305"/>
      <c r="KSU23" s="305"/>
      <c r="KSV23" s="305"/>
      <c r="KSW23" s="305"/>
      <c r="KSX23" s="305"/>
      <c r="KSY23" s="305"/>
      <c r="KSZ23" s="305"/>
      <c r="KTA23" s="305"/>
      <c r="KTB23" s="305"/>
      <c r="KTC23" s="305"/>
      <c r="KTD23" s="305"/>
      <c r="KTE23" s="305"/>
      <c r="KTF23" s="305"/>
      <c r="KTG23" s="305"/>
      <c r="KTH23" s="305"/>
      <c r="KTI23" s="305"/>
      <c r="KTJ23" s="305"/>
      <c r="KTK23" s="305"/>
      <c r="KTL23" s="305"/>
      <c r="KTM23" s="305"/>
      <c r="KTN23" s="305"/>
      <c r="KTO23" s="305"/>
      <c r="KTP23" s="305"/>
      <c r="KTQ23" s="305"/>
      <c r="KTR23" s="305"/>
      <c r="KTS23" s="305"/>
      <c r="KTT23" s="305"/>
      <c r="KTU23" s="305"/>
      <c r="KTV23" s="305"/>
      <c r="KTW23" s="305"/>
      <c r="KTX23" s="305"/>
      <c r="KTY23" s="305"/>
      <c r="KTZ23" s="305"/>
      <c r="KUA23" s="305"/>
      <c r="KUB23" s="305"/>
      <c r="KUC23" s="305"/>
      <c r="KUD23" s="305"/>
      <c r="KUE23" s="305"/>
      <c r="KUF23" s="305"/>
      <c r="KUG23" s="305"/>
      <c r="KUH23" s="305"/>
      <c r="KUI23" s="305"/>
      <c r="KUJ23" s="305"/>
      <c r="KUK23" s="305"/>
      <c r="KUL23" s="305"/>
      <c r="KUM23" s="305"/>
      <c r="KUN23" s="305"/>
      <c r="KUO23" s="305"/>
      <c r="KUP23" s="305"/>
      <c r="KUQ23" s="305"/>
      <c r="KUR23" s="305"/>
      <c r="KUS23" s="305"/>
      <c r="KUT23" s="305"/>
      <c r="KUU23" s="305"/>
      <c r="KUV23" s="305"/>
      <c r="KUW23" s="305"/>
      <c r="KUX23" s="305"/>
      <c r="KUY23" s="305"/>
      <c r="KUZ23" s="305"/>
      <c r="KVA23" s="305"/>
      <c r="KVB23" s="305"/>
      <c r="KVC23" s="305"/>
      <c r="KVD23" s="305"/>
      <c r="KVE23" s="305"/>
      <c r="KVF23" s="305"/>
      <c r="KVG23" s="305"/>
      <c r="KVH23" s="305"/>
      <c r="KVI23" s="305"/>
      <c r="KVJ23" s="305"/>
      <c r="KVK23" s="305"/>
      <c r="KVL23" s="305"/>
      <c r="KVM23" s="305"/>
      <c r="KVN23" s="305"/>
      <c r="KVO23" s="305"/>
      <c r="KVP23" s="305"/>
      <c r="KVQ23" s="305"/>
      <c r="KVR23" s="305"/>
      <c r="KVS23" s="305"/>
      <c r="KVT23" s="305"/>
      <c r="KVU23" s="305"/>
      <c r="KVV23" s="305"/>
      <c r="KVW23" s="305"/>
      <c r="KVX23" s="305"/>
      <c r="KVY23" s="305"/>
      <c r="KVZ23" s="305"/>
      <c r="KWA23" s="305"/>
      <c r="KWB23" s="305"/>
      <c r="KWC23" s="305"/>
      <c r="KWD23" s="305"/>
      <c r="KWE23" s="305"/>
      <c r="KWF23" s="305"/>
      <c r="KWG23" s="305"/>
      <c r="KWH23" s="305"/>
      <c r="KWI23" s="305"/>
      <c r="KWJ23" s="305"/>
      <c r="KWK23" s="305"/>
      <c r="KWL23" s="305"/>
      <c r="KWM23" s="305"/>
      <c r="KWN23" s="305"/>
      <c r="KWO23" s="305"/>
      <c r="KWP23" s="305"/>
      <c r="KWQ23" s="305"/>
      <c r="KWR23" s="305"/>
      <c r="KWS23" s="305"/>
      <c r="KWT23" s="305"/>
      <c r="KWU23" s="305"/>
      <c r="KWV23" s="305"/>
      <c r="KWW23" s="305"/>
      <c r="KWX23" s="305"/>
      <c r="KWY23" s="305"/>
      <c r="KWZ23" s="305"/>
      <c r="KXA23" s="305"/>
      <c r="KXB23" s="305"/>
      <c r="KXC23" s="305"/>
      <c r="KXD23" s="305"/>
      <c r="KXE23" s="305"/>
      <c r="KXF23" s="305"/>
      <c r="KXG23" s="305"/>
      <c r="KXH23" s="305"/>
      <c r="KXI23" s="305"/>
      <c r="KXJ23" s="305"/>
      <c r="KXK23" s="305"/>
      <c r="KXL23" s="305"/>
      <c r="KXM23" s="305"/>
      <c r="KXN23" s="305"/>
      <c r="KXO23" s="305"/>
      <c r="KXP23" s="305"/>
      <c r="KXQ23" s="305"/>
      <c r="KXR23" s="305"/>
      <c r="KXS23" s="305"/>
      <c r="KXT23" s="305"/>
      <c r="KXU23" s="305"/>
      <c r="KXV23" s="305"/>
      <c r="KXW23" s="305"/>
      <c r="KXX23" s="305"/>
      <c r="KXY23" s="305"/>
      <c r="KXZ23" s="305"/>
      <c r="KYA23" s="305"/>
      <c r="KYB23" s="305"/>
      <c r="KYC23" s="305"/>
      <c r="KYD23" s="305"/>
      <c r="KYE23" s="305"/>
      <c r="KYF23" s="305"/>
      <c r="KYG23" s="305"/>
      <c r="KYH23" s="305"/>
      <c r="KYI23" s="305"/>
      <c r="KYJ23" s="305"/>
      <c r="KYK23" s="305"/>
      <c r="KYL23" s="305"/>
      <c r="KYM23" s="305"/>
      <c r="KYN23" s="305"/>
      <c r="KYO23" s="305"/>
      <c r="KYP23" s="305"/>
      <c r="KYQ23" s="305"/>
      <c r="KYR23" s="305"/>
      <c r="KYS23" s="305"/>
      <c r="KYT23" s="305"/>
      <c r="KYU23" s="305"/>
      <c r="KYV23" s="305"/>
      <c r="KYW23" s="305"/>
      <c r="KYX23" s="305"/>
      <c r="KYY23" s="305"/>
      <c r="KYZ23" s="305"/>
      <c r="KZA23" s="305"/>
      <c r="KZB23" s="305"/>
      <c r="KZC23" s="305"/>
      <c r="KZD23" s="305"/>
      <c r="KZE23" s="305"/>
      <c r="KZF23" s="305"/>
      <c r="KZG23" s="305"/>
      <c r="KZH23" s="305"/>
      <c r="KZI23" s="305"/>
      <c r="KZJ23" s="305"/>
      <c r="KZK23" s="305"/>
      <c r="KZL23" s="305"/>
      <c r="KZM23" s="305"/>
      <c r="KZN23" s="305"/>
      <c r="KZO23" s="305"/>
      <c r="KZP23" s="305"/>
      <c r="KZQ23" s="305"/>
      <c r="KZR23" s="305"/>
      <c r="KZS23" s="305"/>
      <c r="KZT23" s="305"/>
      <c r="KZU23" s="305"/>
      <c r="KZV23" s="305"/>
      <c r="KZW23" s="305"/>
      <c r="KZX23" s="305"/>
      <c r="KZY23" s="305"/>
      <c r="KZZ23" s="305"/>
      <c r="LAA23" s="305"/>
      <c r="LAB23" s="305"/>
      <c r="LAC23" s="305"/>
      <c r="LAD23" s="305"/>
      <c r="LAE23" s="305"/>
      <c r="LAF23" s="305"/>
      <c r="LAG23" s="305"/>
      <c r="LAH23" s="305"/>
      <c r="LAI23" s="305"/>
      <c r="LAJ23" s="305"/>
      <c r="LAK23" s="305"/>
      <c r="LAL23" s="305"/>
      <c r="LAM23" s="305"/>
      <c r="LAN23" s="305"/>
      <c r="LAO23" s="305"/>
      <c r="LAP23" s="305"/>
      <c r="LAQ23" s="305"/>
      <c r="LAR23" s="305"/>
      <c r="LAS23" s="305"/>
      <c r="LAT23" s="305"/>
      <c r="LAU23" s="305"/>
      <c r="LAV23" s="305"/>
      <c r="LAW23" s="305"/>
      <c r="LAX23" s="305"/>
      <c r="LAY23" s="305"/>
      <c r="LAZ23" s="305"/>
      <c r="LBA23" s="305"/>
      <c r="LBB23" s="305"/>
      <c r="LBC23" s="305"/>
      <c r="LBD23" s="305"/>
      <c r="LBE23" s="305"/>
      <c r="LBF23" s="305"/>
      <c r="LBG23" s="305"/>
      <c r="LBH23" s="305"/>
      <c r="LBI23" s="305"/>
      <c r="LBJ23" s="305"/>
      <c r="LBK23" s="305"/>
      <c r="LBL23" s="305"/>
      <c r="LBM23" s="305"/>
      <c r="LBN23" s="305"/>
      <c r="LBO23" s="305"/>
      <c r="LBP23" s="305"/>
      <c r="LBQ23" s="305"/>
      <c r="LBR23" s="305"/>
      <c r="LBS23" s="305"/>
      <c r="LBT23" s="305"/>
      <c r="LBU23" s="305"/>
      <c r="LBV23" s="305"/>
      <c r="LBW23" s="305"/>
      <c r="LBX23" s="305"/>
      <c r="LBY23" s="305"/>
      <c r="LBZ23" s="305"/>
      <c r="LCA23" s="305"/>
      <c r="LCB23" s="305"/>
      <c r="LCC23" s="305"/>
      <c r="LCD23" s="305"/>
      <c r="LCE23" s="305"/>
      <c r="LCF23" s="305"/>
      <c r="LCG23" s="305"/>
      <c r="LCH23" s="305"/>
      <c r="LCI23" s="305"/>
      <c r="LCJ23" s="305"/>
      <c r="LCK23" s="305"/>
      <c r="LCL23" s="305"/>
      <c r="LCM23" s="305"/>
      <c r="LCN23" s="305"/>
      <c r="LCO23" s="305"/>
      <c r="LCP23" s="305"/>
      <c r="LCQ23" s="305"/>
      <c r="LCR23" s="305"/>
      <c r="LCS23" s="305"/>
      <c r="LCT23" s="305"/>
      <c r="LCU23" s="305"/>
      <c r="LCV23" s="305"/>
      <c r="LCW23" s="305"/>
      <c r="LCX23" s="305"/>
      <c r="LCY23" s="305"/>
      <c r="LCZ23" s="305"/>
      <c r="LDA23" s="305"/>
      <c r="LDB23" s="305"/>
      <c r="LDC23" s="305"/>
      <c r="LDD23" s="305"/>
      <c r="LDE23" s="305"/>
      <c r="LDF23" s="305"/>
      <c r="LDG23" s="305"/>
      <c r="LDH23" s="305"/>
      <c r="LDI23" s="305"/>
      <c r="LDJ23" s="305"/>
      <c r="LDK23" s="305"/>
      <c r="LDL23" s="305"/>
      <c r="LDM23" s="305"/>
      <c r="LDN23" s="305"/>
      <c r="LDO23" s="305"/>
      <c r="LDP23" s="305"/>
      <c r="LDQ23" s="305"/>
      <c r="LDR23" s="305"/>
      <c r="LDS23" s="305"/>
      <c r="LDT23" s="305"/>
      <c r="LDU23" s="305"/>
      <c r="LDV23" s="305"/>
      <c r="LDW23" s="305"/>
      <c r="LDX23" s="305"/>
      <c r="LDY23" s="305"/>
      <c r="LDZ23" s="305"/>
      <c r="LEA23" s="305"/>
      <c r="LEB23" s="305"/>
      <c r="LEC23" s="305"/>
      <c r="LED23" s="305"/>
      <c r="LEE23" s="305"/>
      <c r="LEF23" s="305"/>
      <c r="LEG23" s="305"/>
      <c r="LEH23" s="305"/>
      <c r="LEI23" s="305"/>
      <c r="LEJ23" s="305"/>
      <c r="LEK23" s="305"/>
      <c r="LEL23" s="305"/>
      <c r="LEM23" s="305"/>
      <c r="LEN23" s="305"/>
      <c r="LEO23" s="305"/>
      <c r="LEP23" s="305"/>
      <c r="LEQ23" s="305"/>
      <c r="LER23" s="305"/>
      <c r="LES23" s="305"/>
      <c r="LET23" s="305"/>
      <c r="LEU23" s="305"/>
      <c r="LEV23" s="305"/>
      <c r="LEW23" s="305"/>
      <c r="LEX23" s="305"/>
      <c r="LEY23" s="305"/>
      <c r="LEZ23" s="305"/>
      <c r="LFA23" s="305"/>
      <c r="LFB23" s="305"/>
      <c r="LFC23" s="305"/>
      <c r="LFD23" s="305"/>
      <c r="LFE23" s="305"/>
      <c r="LFF23" s="305"/>
      <c r="LFG23" s="305"/>
      <c r="LFH23" s="305"/>
      <c r="LFI23" s="305"/>
      <c r="LFJ23" s="305"/>
      <c r="LFK23" s="305"/>
      <c r="LFL23" s="305"/>
      <c r="LFM23" s="305"/>
      <c r="LFN23" s="305"/>
      <c r="LFO23" s="305"/>
      <c r="LFP23" s="305"/>
      <c r="LFQ23" s="305"/>
      <c r="LFR23" s="305"/>
      <c r="LFS23" s="305"/>
      <c r="LFT23" s="305"/>
      <c r="LFU23" s="305"/>
      <c r="LFV23" s="305"/>
      <c r="LFW23" s="305"/>
      <c r="LFX23" s="305"/>
      <c r="LFY23" s="305"/>
      <c r="LFZ23" s="305"/>
      <c r="LGA23" s="305"/>
      <c r="LGB23" s="305"/>
      <c r="LGC23" s="305"/>
      <c r="LGD23" s="305"/>
      <c r="LGE23" s="305"/>
      <c r="LGF23" s="305"/>
      <c r="LGG23" s="305"/>
      <c r="LGH23" s="305"/>
      <c r="LGI23" s="305"/>
      <c r="LGJ23" s="305"/>
      <c r="LGK23" s="305"/>
      <c r="LGL23" s="305"/>
      <c r="LGM23" s="305"/>
      <c r="LGN23" s="305"/>
      <c r="LGO23" s="305"/>
      <c r="LGP23" s="305"/>
      <c r="LGQ23" s="305"/>
      <c r="LGR23" s="305"/>
      <c r="LGS23" s="305"/>
      <c r="LGT23" s="305"/>
      <c r="LGU23" s="305"/>
      <c r="LGV23" s="305"/>
      <c r="LGW23" s="305"/>
      <c r="LGX23" s="305"/>
      <c r="LGY23" s="305"/>
      <c r="LGZ23" s="305"/>
      <c r="LHA23" s="305"/>
      <c r="LHB23" s="305"/>
      <c r="LHC23" s="305"/>
      <c r="LHD23" s="305"/>
      <c r="LHE23" s="305"/>
      <c r="LHF23" s="305"/>
      <c r="LHG23" s="305"/>
      <c r="LHH23" s="305"/>
      <c r="LHI23" s="305"/>
      <c r="LHJ23" s="305"/>
      <c r="LHK23" s="305"/>
      <c r="LHL23" s="305"/>
      <c r="LHM23" s="305"/>
      <c r="LHN23" s="305"/>
      <c r="LHO23" s="305"/>
      <c r="LHP23" s="305"/>
      <c r="LHQ23" s="305"/>
      <c r="LHR23" s="305"/>
      <c r="LHS23" s="305"/>
      <c r="LHT23" s="305"/>
      <c r="LHU23" s="305"/>
      <c r="LHV23" s="305"/>
      <c r="LHW23" s="305"/>
      <c r="LHX23" s="305"/>
      <c r="LHY23" s="305"/>
      <c r="LHZ23" s="305"/>
      <c r="LIA23" s="305"/>
      <c r="LIB23" s="305"/>
      <c r="LIC23" s="305"/>
      <c r="LID23" s="305"/>
      <c r="LIE23" s="305"/>
      <c r="LIF23" s="305"/>
      <c r="LIG23" s="305"/>
      <c r="LIH23" s="305"/>
      <c r="LII23" s="305"/>
      <c r="LIJ23" s="305"/>
      <c r="LIK23" s="305"/>
      <c r="LIL23" s="305"/>
      <c r="LIM23" s="305"/>
      <c r="LIN23" s="305"/>
      <c r="LIO23" s="305"/>
      <c r="LIP23" s="305"/>
      <c r="LIQ23" s="305"/>
      <c r="LIR23" s="305"/>
      <c r="LIS23" s="305"/>
      <c r="LIT23" s="305"/>
      <c r="LIU23" s="305"/>
      <c r="LIV23" s="305"/>
      <c r="LIW23" s="305"/>
      <c r="LIX23" s="305"/>
      <c r="LIY23" s="305"/>
      <c r="LIZ23" s="305"/>
      <c r="LJA23" s="305"/>
      <c r="LJB23" s="305"/>
      <c r="LJC23" s="305"/>
      <c r="LJD23" s="305"/>
      <c r="LJE23" s="305"/>
      <c r="LJF23" s="305"/>
      <c r="LJG23" s="305"/>
      <c r="LJH23" s="305"/>
      <c r="LJI23" s="305"/>
      <c r="LJJ23" s="305"/>
      <c r="LJK23" s="305"/>
      <c r="LJL23" s="305"/>
      <c r="LJM23" s="305"/>
      <c r="LJN23" s="305"/>
      <c r="LJO23" s="305"/>
      <c r="LJP23" s="305"/>
      <c r="LJQ23" s="305"/>
      <c r="LJR23" s="305"/>
      <c r="LJS23" s="305"/>
      <c r="LJT23" s="305"/>
      <c r="LJU23" s="305"/>
      <c r="LJV23" s="305"/>
      <c r="LJW23" s="305"/>
      <c r="LJX23" s="305"/>
      <c r="LJY23" s="305"/>
      <c r="LJZ23" s="305"/>
      <c r="LKA23" s="305"/>
      <c r="LKB23" s="305"/>
      <c r="LKC23" s="305"/>
      <c r="LKD23" s="305"/>
      <c r="LKE23" s="305"/>
      <c r="LKF23" s="305"/>
      <c r="LKG23" s="305"/>
      <c r="LKH23" s="305"/>
      <c r="LKI23" s="305"/>
      <c r="LKJ23" s="305"/>
      <c r="LKK23" s="305"/>
      <c r="LKL23" s="305"/>
      <c r="LKM23" s="305"/>
      <c r="LKN23" s="305"/>
      <c r="LKO23" s="305"/>
      <c r="LKP23" s="305"/>
      <c r="LKQ23" s="305"/>
      <c r="LKR23" s="305"/>
      <c r="LKS23" s="305"/>
      <c r="LKT23" s="305"/>
      <c r="LKU23" s="305"/>
      <c r="LKV23" s="305"/>
      <c r="LKW23" s="305"/>
      <c r="LKX23" s="305"/>
      <c r="LKY23" s="305"/>
      <c r="LKZ23" s="305"/>
      <c r="LLA23" s="305"/>
      <c r="LLB23" s="305"/>
      <c r="LLC23" s="305"/>
      <c r="LLD23" s="305"/>
      <c r="LLE23" s="305"/>
      <c r="LLF23" s="305"/>
      <c r="LLG23" s="305"/>
      <c r="LLH23" s="305"/>
      <c r="LLI23" s="305"/>
      <c r="LLJ23" s="305"/>
      <c r="LLK23" s="305"/>
      <c r="LLL23" s="305"/>
      <c r="LLM23" s="305"/>
      <c r="LLN23" s="305"/>
      <c r="LLO23" s="305"/>
      <c r="LLP23" s="305"/>
      <c r="LLQ23" s="305"/>
      <c r="LLR23" s="305"/>
      <c r="LLS23" s="305"/>
      <c r="LLT23" s="305"/>
      <c r="LLU23" s="305"/>
      <c r="LLV23" s="305"/>
      <c r="LLW23" s="305"/>
      <c r="LLX23" s="305"/>
      <c r="LLY23" s="305"/>
      <c r="LLZ23" s="305"/>
      <c r="LMA23" s="305"/>
      <c r="LMB23" s="305"/>
      <c r="LMC23" s="305"/>
      <c r="LMD23" s="305"/>
      <c r="LME23" s="305"/>
      <c r="LMF23" s="305"/>
      <c r="LMG23" s="305"/>
      <c r="LMH23" s="305"/>
      <c r="LMI23" s="305"/>
      <c r="LMJ23" s="305"/>
      <c r="LMK23" s="305"/>
      <c r="LML23" s="305"/>
      <c r="LMM23" s="305"/>
      <c r="LMN23" s="305"/>
      <c r="LMO23" s="305"/>
      <c r="LMP23" s="305"/>
      <c r="LMQ23" s="305"/>
      <c r="LMR23" s="305"/>
      <c r="LMS23" s="305"/>
      <c r="LMT23" s="305"/>
      <c r="LMU23" s="305"/>
      <c r="LMV23" s="305"/>
      <c r="LMW23" s="305"/>
      <c r="LMX23" s="305"/>
      <c r="LMY23" s="305"/>
      <c r="LMZ23" s="305"/>
      <c r="LNA23" s="305"/>
      <c r="LNB23" s="305"/>
      <c r="LNC23" s="305"/>
      <c r="LND23" s="305"/>
      <c r="LNE23" s="305"/>
      <c r="LNF23" s="305"/>
      <c r="LNG23" s="305"/>
      <c r="LNH23" s="305"/>
      <c r="LNI23" s="305"/>
      <c r="LNJ23" s="305"/>
      <c r="LNK23" s="305"/>
      <c r="LNL23" s="305"/>
      <c r="LNM23" s="305"/>
      <c r="LNN23" s="305"/>
      <c r="LNO23" s="305"/>
      <c r="LNP23" s="305"/>
      <c r="LNQ23" s="305"/>
      <c r="LNR23" s="305"/>
      <c r="LNS23" s="305"/>
      <c r="LNT23" s="305"/>
      <c r="LNU23" s="305"/>
      <c r="LNV23" s="305"/>
      <c r="LNW23" s="305"/>
      <c r="LNX23" s="305"/>
      <c r="LNY23" s="305"/>
      <c r="LNZ23" s="305"/>
      <c r="LOA23" s="305"/>
      <c r="LOB23" s="305"/>
      <c r="LOC23" s="305"/>
      <c r="LOD23" s="305"/>
      <c r="LOE23" s="305"/>
      <c r="LOF23" s="305"/>
      <c r="LOG23" s="305"/>
      <c r="LOH23" s="305"/>
      <c r="LOI23" s="305"/>
      <c r="LOJ23" s="305"/>
      <c r="LOK23" s="305"/>
      <c r="LOL23" s="305"/>
      <c r="LOM23" s="305"/>
      <c r="LON23" s="305"/>
      <c r="LOO23" s="305"/>
      <c r="LOP23" s="305"/>
      <c r="LOQ23" s="305"/>
      <c r="LOR23" s="305"/>
      <c r="LOS23" s="305"/>
      <c r="LOT23" s="305"/>
      <c r="LOU23" s="305"/>
      <c r="LOV23" s="305"/>
      <c r="LOW23" s="305"/>
      <c r="LOX23" s="305"/>
      <c r="LOY23" s="305"/>
      <c r="LOZ23" s="305"/>
      <c r="LPA23" s="305"/>
      <c r="LPB23" s="305"/>
      <c r="LPC23" s="305"/>
      <c r="LPD23" s="305"/>
      <c r="LPE23" s="305"/>
      <c r="LPF23" s="305"/>
      <c r="LPG23" s="305"/>
      <c r="LPH23" s="305"/>
      <c r="LPI23" s="305"/>
      <c r="LPJ23" s="305"/>
      <c r="LPK23" s="305"/>
      <c r="LPL23" s="305"/>
      <c r="LPM23" s="305"/>
      <c r="LPN23" s="305"/>
      <c r="LPO23" s="305"/>
      <c r="LPP23" s="305"/>
      <c r="LPQ23" s="305"/>
      <c r="LPR23" s="305"/>
      <c r="LPS23" s="305"/>
      <c r="LPT23" s="305"/>
      <c r="LPU23" s="305"/>
      <c r="LPV23" s="305"/>
      <c r="LPW23" s="305"/>
      <c r="LPX23" s="305"/>
      <c r="LPY23" s="305"/>
      <c r="LPZ23" s="305"/>
      <c r="LQA23" s="305"/>
      <c r="LQB23" s="305"/>
      <c r="LQC23" s="305"/>
      <c r="LQD23" s="305"/>
      <c r="LQE23" s="305"/>
      <c r="LQF23" s="305"/>
      <c r="LQG23" s="305"/>
      <c r="LQH23" s="305"/>
      <c r="LQI23" s="305"/>
      <c r="LQJ23" s="305"/>
      <c r="LQK23" s="305"/>
      <c r="LQL23" s="305"/>
      <c r="LQM23" s="305"/>
      <c r="LQN23" s="305"/>
      <c r="LQO23" s="305"/>
      <c r="LQP23" s="305"/>
      <c r="LQQ23" s="305"/>
      <c r="LQR23" s="305"/>
      <c r="LQS23" s="305"/>
      <c r="LQT23" s="305"/>
      <c r="LQU23" s="305"/>
      <c r="LQV23" s="305"/>
      <c r="LQW23" s="305"/>
      <c r="LQX23" s="305"/>
      <c r="LQY23" s="305"/>
      <c r="LQZ23" s="305"/>
      <c r="LRA23" s="305"/>
      <c r="LRB23" s="305"/>
      <c r="LRC23" s="305"/>
      <c r="LRD23" s="305"/>
      <c r="LRE23" s="305"/>
      <c r="LRF23" s="305"/>
      <c r="LRG23" s="305"/>
      <c r="LRH23" s="305"/>
      <c r="LRI23" s="305"/>
      <c r="LRJ23" s="305"/>
      <c r="LRK23" s="305"/>
      <c r="LRL23" s="305"/>
      <c r="LRM23" s="305"/>
      <c r="LRN23" s="305"/>
      <c r="LRO23" s="305"/>
      <c r="LRP23" s="305"/>
      <c r="LRQ23" s="305"/>
      <c r="LRR23" s="305"/>
      <c r="LRS23" s="305"/>
      <c r="LRT23" s="305"/>
      <c r="LRU23" s="305"/>
      <c r="LRV23" s="305"/>
      <c r="LRW23" s="305"/>
      <c r="LRX23" s="305"/>
      <c r="LRY23" s="305"/>
      <c r="LRZ23" s="305"/>
      <c r="LSA23" s="305"/>
      <c r="LSB23" s="305"/>
      <c r="LSC23" s="305"/>
      <c r="LSD23" s="305"/>
      <c r="LSE23" s="305"/>
      <c r="LSF23" s="305"/>
      <c r="LSG23" s="305"/>
      <c r="LSH23" s="305"/>
      <c r="LSI23" s="305"/>
      <c r="LSJ23" s="305"/>
      <c r="LSK23" s="305"/>
      <c r="LSL23" s="305"/>
      <c r="LSM23" s="305"/>
      <c r="LSN23" s="305"/>
      <c r="LSO23" s="305"/>
      <c r="LSP23" s="305"/>
      <c r="LSQ23" s="305"/>
      <c r="LSR23" s="305"/>
      <c r="LSS23" s="305"/>
      <c r="LST23" s="305"/>
      <c r="LSU23" s="305"/>
      <c r="LSV23" s="305"/>
      <c r="LSW23" s="305"/>
      <c r="LSX23" s="305"/>
      <c r="LSY23" s="305"/>
      <c r="LSZ23" s="305"/>
      <c r="LTA23" s="305"/>
      <c r="LTB23" s="305"/>
      <c r="LTC23" s="305"/>
      <c r="LTD23" s="305"/>
      <c r="LTE23" s="305"/>
      <c r="LTF23" s="305"/>
      <c r="LTG23" s="305"/>
      <c r="LTH23" s="305"/>
      <c r="LTI23" s="305"/>
      <c r="LTJ23" s="305"/>
      <c r="LTK23" s="305"/>
      <c r="LTL23" s="305"/>
      <c r="LTM23" s="305"/>
      <c r="LTN23" s="305"/>
      <c r="LTO23" s="305"/>
      <c r="LTP23" s="305"/>
      <c r="LTQ23" s="305"/>
      <c r="LTR23" s="305"/>
      <c r="LTS23" s="305"/>
      <c r="LTT23" s="305"/>
      <c r="LTU23" s="305"/>
      <c r="LTV23" s="305"/>
      <c r="LTW23" s="305"/>
      <c r="LTX23" s="305"/>
      <c r="LTY23" s="305"/>
      <c r="LTZ23" s="305"/>
      <c r="LUA23" s="305"/>
      <c r="LUB23" s="305"/>
      <c r="LUC23" s="305"/>
      <c r="LUD23" s="305"/>
      <c r="LUE23" s="305"/>
      <c r="LUF23" s="305"/>
      <c r="LUG23" s="305"/>
      <c r="LUH23" s="305"/>
      <c r="LUI23" s="305"/>
      <c r="LUJ23" s="305"/>
      <c r="LUK23" s="305"/>
      <c r="LUL23" s="305"/>
      <c r="LUM23" s="305"/>
      <c r="LUN23" s="305"/>
      <c r="LUO23" s="305"/>
      <c r="LUP23" s="305"/>
      <c r="LUQ23" s="305"/>
      <c r="LUR23" s="305"/>
      <c r="LUS23" s="305"/>
      <c r="LUT23" s="305"/>
      <c r="LUU23" s="305"/>
      <c r="LUV23" s="305"/>
      <c r="LUW23" s="305"/>
      <c r="LUX23" s="305"/>
      <c r="LUY23" s="305"/>
      <c r="LUZ23" s="305"/>
      <c r="LVA23" s="305"/>
      <c r="LVB23" s="305"/>
      <c r="LVC23" s="305"/>
      <c r="LVD23" s="305"/>
      <c r="LVE23" s="305"/>
      <c r="LVF23" s="305"/>
      <c r="LVG23" s="305"/>
      <c r="LVH23" s="305"/>
      <c r="LVI23" s="305"/>
      <c r="LVJ23" s="305"/>
      <c r="LVK23" s="305"/>
      <c r="LVL23" s="305"/>
      <c r="LVM23" s="305"/>
      <c r="LVN23" s="305"/>
      <c r="LVO23" s="305"/>
      <c r="LVP23" s="305"/>
      <c r="LVQ23" s="305"/>
      <c r="LVR23" s="305"/>
      <c r="LVS23" s="305"/>
      <c r="LVT23" s="305"/>
      <c r="LVU23" s="305"/>
      <c r="LVV23" s="305"/>
      <c r="LVW23" s="305"/>
      <c r="LVX23" s="305"/>
      <c r="LVY23" s="305"/>
      <c r="LVZ23" s="305"/>
      <c r="LWA23" s="305"/>
      <c r="LWB23" s="305"/>
      <c r="LWC23" s="305"/>
      <c r="LWD23" s="305"/>
      <c r="LWE23" s="305"/>
      <c r="LWF23" s="305"/>
      <c r="LWG23" s="305"/>
      <c r="LWH23" s="305"/>
      <c r="LWI23" s="305"/>
      <c r="LWJ23" s="305"/>
      <c r="LWK23" s="305"/>
      <c r="LWL23" s="305"/>
      <c r="LWM23" s="305"/>
      <c r="LWN23" s="305"/>
      <c r="LWO23" s="305"/>
      <c r="LWP23" s="305"/>
      <c r="LWQ23" s="305"/>
      <c r="LWR23" s="305"/>
      <c r="LWS23" s="305"/>
      <c r="LWT23" s="305"/>
      <c r="LWU23" s="305"/>
      <c r="LWV23" s="305"/>
      <c r="LWW23" s="305"/>
      <c r="LWX23" s="305"/>
      <c r="LWY23" s="305"/>
      <c r="LWZ23" s="305"/>
      <c r="LXA23" s="305"/>
      <c r="LXB23" s="305"/>
      <c r="LXC23" s="305"/>
      <c r="LXD23" s="305"/>
      <c r="LXE23" s="305"/>
      <c r="LXF23" s="305"/>
      <c r="LXG23" s="305"/>
      <c r="LXH23" s="305"/>
      <c r="LXI23" s="305"/>
      <c r="LXJ23" s="305"/>
      <c r="LXK23" s="305"/>
      <c r="LXL23" s="305"/>
      <c r="LXM23" s="305"/>
      <c r="LXN23" s="305"/>
      <c r="LXO23" s="305"/>
      <c r="LXP23" s="305"/>
      <c r="LXQ23" s="305"/>
      <c r="LXR23" s="305"/>
      <c r="LXS23" s="305"/>
      <c r="LXT23" s="305"/>
      <c r="LXU23" s="305"/>
      <c r="LXV23" s="305"/>
      <c r="LXW23" s="305"/>
      <c r="LXX23" s="305"/>
      <c r="LXY23" s="305"/>
      <c r="LXZ23" s="305"/>
      <c r="LYA23" s="305"/>
      <c r="LYB23" s="305"/>
      <c r="LYC23" s="305"/>
      <c r="LYD23" s="305"/>
      <c r="LYE23" s="305"/>
      <c r="LYF23" s="305"/>
      <c r="LYG23" s="305"/>
      <c r="LYH23" s="305"/>
      <c r="LYI23" s="305"/>
      <c r="LYJ23" s="305"/>
      <c r="LYK23" s="305"/>
      <c r="LYL23" s="305"/>
      <c r="LYM23" s="305"/>
      <c r="LYN23" s="305"/>
      <c r="LYO23" s="305"/>
      <c r="LYP23" s="305"/>
      <c r="LYQ23" s="305"/>
      <c r="LYR23" s="305"/>
      <c r="LYS23" s="305"/>
      <c r="LYT23" s="305"/>
      <c r="LYU23" s="305"/>
      <c r="LYV23" s="305"/>
      <c r="LYW23" s="305"/>
      <c r="LYX23" s="305"/>
      <c r="LYY23" s="305"/>
      <c r="LYZ23" s="305"/>
      <c r="LZA23" s="305"/>
      <c r="LZB23" s="305"/>
      <c r="LZC23" s="305"/>
      <c r="LZD23" s="305"/>
      <c r="LZE23" s="305"/>
      <c r="LZF23" s="305"/>
      <c r="LZG23" s="305"/>
      <c r="LZH23" s="305"/>
      <c r="LZI23" s="305"/>
      <c r="LZJ23" s="305"/>
      <c r="LZK23" s="305"/>
      <c r="LZL23" s="305"/>
      <c r="LZM23" s="305"/>
      <c r="LZN23" s="305"/>
      <c r="LZO23" s="305"/>
      <c r="LZP23" s="305"/>
      <c r="LZQ23" s="305"/>
      <c r="LZR23" s="305"/>
      <c r="LZS23" s="305"/>
      <c r="LZT23" s="305"/>
      <c r="LZU23" s="305"/>
      <c r="LZV23" s="305"/>
      <c r="LZW23" s="305"/>
      <c r="LZX23" s="305"/>
      <c r="LZY23" s="305"/>
      <c r="LZZ23" s="305"/>
      <c r="MAA23" s="305"/>
      <c r="MAB23" s="305"/>
      <c r="MAC23" s="305"/>
      <c r="MAD23" s="305"/>
      <c r="MAE23" s="305"/>
      <c r="MAF23" s="305"/>
      <c r="MAG23" s="305"/>
      <c r="MAH23" s="305"/>
      <c r="MAI23" s="305"/>
      <c r="MAJ23" s="305"/>
      <c r="MAK23" s="305"/>
      <c r="MAL23" s="305"/>
      <c r="MAM23" s="305"/>
      <c r="MAN23" s="305"/>
      <c r="MAO23" s="305"/>
      <c r="MAP23" s="305"/>
      <c r="MAQ23" s="305"/>
      <c r="MAR23" s="305"/>
      <c r="MAS23" s="305"/>
      <c r="MAT23" s="305"/>
      <c r="MAU23" s="305"/>
      <c r="MAV23" s="305"/>
      <c r="MAW23" s="305"/>
      <c r="MAX23" s="305"/>
      <c r="MAY23" s="305"/>
      <c r="MAZ23" s="305"/>
      <c r="MBA23" s="305"/>
      <c r="MBB23" s="305"/>
      <c r="MBC23" s="305"/>
      <c r="MBD23" s="305"/>
      <c r="MBE23" s="305"/>
      <c r="MBF23" s="305"/>
      <c r="MBG23" s="305"/>
      <c r="MBH23" s="305"/>
      <c r="MBI23" s="305"/>
      <c r="MBJ23" s="305"/>
      <c r="MBK23" s="305"/>
      <c r="MBL23" s="305"/>
      <c r="MBM23" s="305"/>
      <c r="MBN23" s="305"/>
      <c r="MBO23" s="305"/>
      <c r="MBP23" s="305"/>
      <c r="MBQ23" s="305"/>
      <c r="MBR23" s="305"/>
      <c r="MBS23" s="305"/>
      <c r="MBT23" s="305"/>
      <c r="MBU23" s="305"/>
      <c r="MBV23" s="305"/>
      <c r="MBW23" s="305"/>
      <c r="MBX23" s="305"/>
      <c r="MBY23" s="305"/>
      <c r="MBZ23" s="305"/>
      <c r="MCA23" s="305"/>
      <c r="MCB23" s="305"/>
      <c r="MCC23" s="305"/>
      <c r="MCD23" s="305"/>
      <c r="MCE23" s="305"/>
      <c r="MCF23" s="305"/>
      <c r="MCG23" s="305"/>
      <c r="MCH23" s="305"/>
      <c r="MCI23" s="305"/>
      <c r="MCJ23" s="305"/>
      <c r="MCK23" s="305"/>
      <c r="MCL23" s="305"/>
      <c r="MCM23" s="305"/>
      <c r="MCN23" s="305"/>
      <c r="MCO23" s="305"/>
      <c r="MCP23" s="305"/>
      <c r="MCQ23" s="305"/>
      <c r="MCR23" s="305"/>
      <c r="MCS23" s="305"/>
      <c r="MCT23" s="305"/>
      <c r="MCU23" s="305"/>
      <c r="MCV23" s="305"/>
      <c r="MCW23" s="305"/>
      <c r="MCX23" s="305"/>
      <c r="MCY23" s="305"/>
      <c r="MCZ23" s="305"/>
      <c r="MDA23" s="305"/>
      <c r="MDB23" s="305"/>
      <c r="MDC23" s="305"/>
      <c r="MDD23" s="305"/>
      <c r="MDE23" s="305"/>
      <c r="MDF23" s="305"/>
      <c r="MDG23" s="305"/>
      <c r="MDH23" s="305"/>
      <c r="MDI23" s="305"/>
      <c r="MDJ23" s="305"/>
      <c r="MDK23" s="305"/>
      <c r="MDL23" s="305"/>
      <c r="MDM23" s="305"/>
      <c r="MDN23" s="305"/>
      <c r="MDO23" s="305"/>
      <c r="MDP23" s="305"/>
      <c r="MDQ23" s="305"/>
      <c r="MDR23" s="305"/>
      <c r="MDS23" s="305"/>
      <c r="MDT23" s="305"/>
      <c r="MDU23" s="305"/>
      <c r="MDV23" s="305"/>
      <c r="MDW23" s="305"/>
      <c r="MDX23" s="305"/>
      <c r="MDY23" s="305"/>
      <c r="MDZ23" s="305"/>
      <c r="MEA23" s="305"/>
      <c r="MEB23" s="305"/>
      <c r="MEC23" s="305"/>
      <c r="MED23" s="305"/>
      <c r="MEE23" s="305"/>
      <c r="MEF23" s="305"/>
      <c r="MEG23" s="305"/>
      <c r="MEH23" s="305"/>
      <c r="MEI23" s="305"/>
      <c r="MEJ23" s="305"/>
      <c r="MEK23" s="305"/>
      <c r="MEL23" s="305"/>
      <c r="MEM23" s="305"/>
      <c r="MEN23" s="305"/>
      <c r="MEO23" s="305"/>
      <c r="MEP23" s="305"/>
      <c r="MEQ23" s="305"/>
      <c r="MER23" s="305"/>
      <c r="MES23" s="305"/>
      <c r="MET23" s="305"/>
      <c r="MEU23" s="305"/>
      <c r="MEV23" s="305"/>
      <c r="MEW23" s="305"/>
      <c r="MEX23" s="305"/>
      <c r="MEY23" s="305"/>
      <c r="MEZ23" s="305"/>
      <c r="MFA23" s="305"/>
      <c r="MFB23" s="305"/>
      <c r="MFC23" s="305"/>
      <c r="MFD23" s="305"/>
      <c r="MFE23" s="305"/>
      <c r="MFF23" s="305"/>
      <c r="MFG23" s="305"/>
      <c r="MFH23" s="305"/>
      <c r="MFI23" s="305"/>
      <c r="MFJ23" s="305"/>
      <c r="MFK23" s="305"/>
      <c r="MFL23" s="305"/>
      <c r="MFM23" s="305"/>
      <c r="MFN23" s="305"/>
      <c r="MFO23" s="305"/>
      <c r="MFP23" s="305"/>
      <c r="MFQ23" s="305"/>
      <c r="MFR23" s="305"/>
      <c r="MFS23" s="305"/>
      <c r="MFT23" s="305"/>
      <c r="MFU23" s="305"/>
      <c r="MFV23" s="305"/>
      <c r="MFW23" s="305"/>
      <c r="MFX23" s="305"/>
      <c r="MFY23" s="305"/>
      <c r="MFZ23" s="305"/>
      <c r="MGA23" s="305"/>
      <c r="MGB23" s="305"/>
      <c r="MGC23" s="305"/>
      <c r="MGD23" s="305"/>
      <c r="MGE23" s="305"/>
      <c r="MGF23" s="305"/>
      <c r="MGG23" s="305"/>
      <c r="MGH23" s="305"/>
      <c r="MGI23" s="305"/>
      <c r="MGJ23" s="305"/>
      <c r="MGK23" s="305"/>
      <c r="MGL23" s="305"/>
      <c r="MGM23" s="305"/>
      <c r="MGN23" s="305"/>
      <c r="MGO23" s="305"/>
      <c r="MGP23" s="305"/>
      <c r="MGQ23" s="305"/>
      <c r="MGR23" s="305"/>
      <c r="MGS23" s="305"/>
      <c r="MGT23" s="305"/>
      <c r="MGU23" s="305"/>
      <c r="MGV23" s="305"/>
      <c r="MGW23" s="305"/>
      <c r="MGX23" s="305"/>
      <c r="MGY23" s="305"/>
      <c r="MGZ23" s="305"/>
      <c r="MHA23" s="305"/>
      <c r="MHB23" s="305"/>
      <c r="MHC23" s="305"/>
      <c r="MHD23" s="305"/>
      <c r="MHE23" s="305"/>
      <c r="MHF23" s="305"/>
      <c r="MHG23" s="305"/>
      <c r="MHH23" s="305"/>
      <c r="MHI23" s="305"/>
      <c r="MHJ23" s="305"/>
      <c r="MHK23" s="305"/>
      <c r="MHL23" s="305"/>
      <c r="MHM23" s="305"/>
      <c r="MHN23" s="305"/>
      <c r="MHO23" s="305"/>
      <c r="MHP23" s="305"/>
      <c r="MHQ23" s="305"/>
      <c r="MHR23" s="305"/>
      <c r="MHS23" s="305"/>
      <c r="MHT23" s="305"/>
      <c r="MHU23" s="305"/>
      <c r="MHV23" s="305"/>
      <c r="MHW23" s="305"/>
      <c r="MHX23" s="305"/>
      <c r="MHY23" s="305"/>
      <c r="MHZ23" s="305"/>
      <c r="MIA23" s="305"/>
      <c r="MIB23" s="305"/>
      <c r="MIC23" s="305"/>
      <c r="MID23" s="305"/>
      <c r="MIE23" s="305"/>
      <c r="MIF23" s="305"/>
      <c r="MIG23" s="305"/>
      <c r="MIH23" s="305"/>
      <c r="MII23" s="305"/>
      <c r="MIJ23" s="305"/>
      <c r="MIK23" s="305"/>
      <c r="MIL23" s="305"/>
      <c r="MIM23" s="305"/>
      <c r="MIN23" s="305"/>
      <c r="MIO23" s="305"/>
      <c r="MIP23" s="305"/>
      <c r="MIQ23" s="305"/>
      <c r="MIR23" s="305"/>
      <c r="MIS23" s="305"/>
      <c r="MIT23" s="305"/>
      <c r="MIU23" s="305"/>
      <c r="MIV23" s="305"/>
      <c r="MIW23" s="305"/>
      <c r="MIX23" s="305"/>
      <c r="MIY23" s="305"/>
      <c r="MIZ23" s="305"/>
      <c r="MJA23" s="305"/>
      <c r="MJB23" s="305"/>
      <c r="MJC23" s="305"/>
      <c r="MJD23" s="305"/>
      <c r="MJE23" s="305"/>
      <c r="MJF23" s="305"/>
      <c r="MJG23" s="305"/>
      <c r="MJH23" s="305"/>
      <c r="MJI23" s="305"/>
      <c r="MJJ23" s="305"/>
      <c r="MJK23" s="305"/>
      <c r="MJL23" s="305"/>
      <c r="MJM23" s="305"/>
      <c r="MJN23" s="305"/>
      <c r="MJO23" s="305"/>
      <c r="MJP23" s="305"/>
      <c r="MJQ23" s="305"/>
      <c r="MJR23" s="305"/>
      <c r="MJS23" s="305"/>
      <c r="MJT23" s="305"/>
      <c r="MJU23" s="305"/>
      <c r="MJV23" s="305"/>
      <c r="MJW23" s="305"/>
      <c r="MJX23" s="305"/>
      <c r="MJY23" s="305"/>
      <c r="MJZ23" s="305"/>
      <c r="MKA23" s="305"/>
      <c r="MKB23" s="305"/>
      <c r="MKC23" s="305"/>
      <c r="MKD23" s="305"/>
      <c r="MKE23" s="305"/>
      <c r="MKF23" s="305"/>
      <c r="MKG23" s="305"/>
      <c r="MKH23" s="305"/>
      <c r="MKI23" s="305"/>
      <c r="MKJ23" s="305"/>
      <c r="MKK23" s="305"/>
      <c r="MKL23" s="305"/>
      <c r="MKM23" s="305"/>
      <c r="MKN23" s="305"/>
      <c r="MKO23" s="305"/>
      <c r="MKP23" s="305"/>
      <c r="MKQ23" s="305"/>
      <c r="MKR23" s="305"/>
      <c r="MKS23" s="305"/>
      <c r="MKT23" s="305"/>
      <c r="MKU23" s="305"/>
      <c r="MKV23" s="305"/>
      <c r="MKW23" s="305"/>
      <c r="MKX23" s="305"/>
      <c r="MKY23" s="305"/>
      <c r="MKZ23" s="305"/>
      <c r="MLA23" s="305"/>
      <c r="MLB23" s="305"/>
      <c r="MLC23" s="305"/>
      <c r="MLD23" s="305"/>
      <c r="MLE23" s="305"/>
      <c r="MLF23" s="305"/>
      <c r="MLG23" s="305"/>
      <c r="MLH23" s="305"/>
      <c r="MLI23" s="305"/>
      <c r="MLJ23" s="305"/>
      <c r="MLK23" s="305"/>
      <c r="MLL23" s="305"/>
      <c r="MLM23" s="305"/>
      <c r="MLN23" s="305"/>
      <c r="MLO23" s="305"/>
      <c r="MLP23" s="305"/>
      <c r="MLQ23" s="305"/>
      <c r="MLR23" s="305"/>
      <c r="MLS23" s="305"/>
      <c r="MLT23" s="305"/>
      <c r="MLU23" s="305"/>
      <c r="MLV23" s="305"/>
      <c r="MLW23" s="305"/>
      <c r="MLX23" s="305"/>
      <c r="MLY23" s="305"/>
      <c r="MLZ23" s="305"/>
      <c r="MMA23" s="305"/>
      <c r="MMB23" s="305"/>
      <c r="MMC23" s="305"/>
      <c r="MMD23" s="305"/>
      <c r="MME23" s="305"/>
      <c r="MMF23" s="305"/>
      <c r="MMG23" s="305"/>
      <c r="MMH23" s="305"/>
      <c r="MMI23" s="305"/>
      <c r="MMJ23" s="305"/>
      <c r="MMK23" s="305"/>
      <c r="MML23" s="305"/>
      <c r="MMM23" s="305"/>
      <c r="MMN23" s="305"/>
      <c r="MMO23" s="305"/>
      <c r="MMP23" s="305"/>
      <c r="MMQ23" s="305"/>
      <c r="MMR23" s="305"/>
      <c r="MMS23" s="305"/>
      <c r="MMT23" s="305"/>
      <c r="MMU23" s="305"/>
      <c r="MMV23" s="305"/>
      <c r="MMW23" s="305"/>
      <c r="MMX23" s="305"/>
      <c r="MMY23" s="305"/>
      <c r="MMZ23" s="305"/>
      <c r="MNA23" s="305"/>
      <c r="MNB23" s="305"/>
      <c r="MNC23" s="305"/>
      <c r="MND23" s="305"/>
      <c r="MNE23" s="305"/>
      <c r="MNF23" s="305"/>
      <c r="MNG23" s="305"/>
      <c r="MNH23" s="305"/>
      <c r="MNI23" s="305"/>
      <c r="MNJ23" s="305"/>
      <c r="MNK23" s="305"/>
      <c r="MNL23" s="305"/>
      <c r="MNM23" s="305"/>
      <c r="MNN23" s="305"/>
      <c r="MNO23" s="305"/>
      <c r="MNP23" s="305"/>
      <c r="MNQ23" s="305"/>
      <c r="MNR23" s="305"/>
      <c r="MNS23" s="305"/>
      <c r="MNT23" s="305"/>
      <c r="MNU23" s="305"/>
      <c r="MNV23" s="305"/>
      <c r="MNW23" s="305"/>
      <c r="MNX23" s="305"/>
      <c r="MNY23" s="305"/>
      <c r="MNZ23" s="305"/>
      <c r="MOA23" s="305"/>
      <c r="MOB23" s="305"/>
      <c r="MOC23" s="305"/>
      <c r="MOD23" s="305"/>
      <c r="MOE23" s="305"/>
      <c r="MOF23" s="305"/>
      <c r="MOG23" s="305"/>
      <c r="MOH23" s="305"/>
      <c r="MOI23" s="305"/>
      <c r="MOJ23" s="305"/>
      <c r="MOK23" s="305"/>
      <c r="MOL23" s="305"/>
      <c r="MOM23" s="305"/>
      <c r="MON23" s="305"/>
      <c r="MOO23" s="305"/>
      <c r="MOP23" s="305"/>
      <c r="MOQ23" s="305"/>
      <c r="MOR23" s="305"/>
      <c r="MOS23" s="305"/>
      <c r="MOT23" s="305"/>
      <c r="MOU23" s="305"/>
      <c r="MOV23" s="305"/>
      <c r="MOW23" s="305"/>
      <c r="MOX23" s="305"/>
      <c r="MOY23" s="305"/>
      <c r="MOZ23" s="305"/>
      <c r="MPA23" s="305"/>
      <c r="MPB23" s="305"/>
      <c r="MPC23" s="305"/>
      <c r="MPD23" s="305"/>
      <c r="MPE23" s="305"/>
      <c r="MPF23" s="305"/>
      <c r="MPG23" s="305"/>
      <c r="MPH23" s="305"/>
      <c r="MPI23" s="305"/>
      <c r="MPJ23" s="305"/>
      <c r="MPK23" s="305"/>
      <c r="MPL23" s="305"/>
      <c r="MPM23" s="305"/>
      <c r="MPN23" s="305"/>
      <c r="MPO23" s="305"/>
      <c r="MPP23" s="305"/>
      <c r="MPQ23" s="305"/>
      <c r="MPR23" s="305"/>
      <c r="MPS23" s="305"/>
      <c r="MPT23" s="305"/>
      <c r="MPU23" s="305"/>
      <c r="MPV23" s="305"/>
      <c r="MPW23" s="305"/>
      <c r="MPX23" s="305"/>
      <c r="MPY23" s="305"/>
      <c r="MPZ23" s="305"/>
      <c r="MQA23" s="305"/>
      <c r="MQB23" s="305"/>
      <c r="MQC23" s="305"/>
      <c r="MQD23" s="305"/>
      <c r="MQE23" s="305"/>
      <c r="MQF23" s="305"/>
      <c r="MQG23" s="305"/>
      <c r="MQH23" s="305"/>
      <c r="MQI23" s="305"/>
      <c r="MQJ23" s="305"/>
      <c r="MQK23" s="305"/>
      <c r="MQL23" s="305"/>
      <c r="MQM23" s="305"/>
      <c r="MQN23" s="305"/>
      <c r="MQO23" s="305"/>
      <c r="MQP23" s="305"/>
      <c r="MQQ23" s="305"/>
      <c r="MQR23" s="305"/>
      <c r="MQS23" s="305"/>
      <c r="MQT23" s="305"/>
      <c r="MQU23" s="305"/>
      <c r="MQV23" s="305"/>
      <c r="MQW23" s="305"/>
      <c r="MQX23" s="305"/>
      <c r="MQY23" s="305"/>
      <c r="MQZ23" s="305"/>
      <c r="MRA23" s="305"/>
      <c r="MRB23" s="305"/>
      <c r="MRC23" s="305"/>
      <c r="MRD23" s="305"/>
      <c r="MRE23" s="305"/>
      <c r="MRF23" s="305"/>
      <c r="MRG23" s="305"/>
      <c r="MRH23" s="305"/>
      <c r="MRI23" s="305"/>
      <c r="MRJ23" s="305"/>
      <c r="MRK23" s="305"/>
      <c r="MRL23" s="305"/>
      <c r="MRM23" s="305"/>
      <c r="MRN23" s="305"/>
      <c r="MRO23" s="305"/>
      <c r="MRP23" s="305"/>
      <c r="MRQ23" s="305"/>
      <c r="MRR23" s="305"/>
      <c r="MRS23" s="305"/>
      <c r="MRT23" s="305"/>
      <c r="MRU23" s="305"/>
      <c r="MRV23" s="305"/>
      <c r="MRW23" s="305"/>
      <c r="MRX23" s="305"/>
      <c r="MRY23" s="305"/>
      <c r="MRZ23" s="305"/>
      <c r="MSA23" s="305"/>
      <c r="MSB23" s="305"/>
      <c r="MSC23" s="305"/>
      <c r="MSD23" s="305"/>
      <c r="MSE23" s="305"/>
      <c r="MSF23" s="305"/>
      <c r="MSG23" s="305"/>
      <c r="MSH23" s="305"/>
      <c r="MSI23" s="305"/>
      <c r="MSJ23" s="305"/>
      <c r="MSK23" s="305"/>
      <c r="MSL23" s="305"/>
      <c r="MSM23" s="305"/>
      <c r="MSN23" s="305"/>
      <c r="MSO23" s="305"/>
      <c r="MSP23" s="305"/>
      <c r="MSQ23" s="305"/>
      <c r="MSR23" s="305"/>
      <c r="MSS23" s="305"/>
      <c r="MST23" s="305"/>
      <c r="MSU23" s="305"/>
      <c r="MSV23" s="305"/>
      <c r="MSW23" s="305"/>
      <c r="MSX23" s="305"/>
      <c r="MSY23" s="305"/>
      <c r="MSZ23" s="305"/>
      <c r="MTA23" s="305"/>
      <c r="MTB23" s="305"/>
      <c r="MTC23" s="305"/>
      <c r="MTD23" s="305"/>
      <c r="MTE23" s="305"/>
      <c r="MTF23" s="305"/>
      <c r="MTG23" s="305"/>
      <c r="MTH23" s="305"/>
      <c r="MTI23" s="305"/>
      <c r="MTJ23" s="305"/>
      <c r="MTK23" s="305"/>
      <c r="MTL23" s="305"/>
      <c r="MTM23" s="305"/>
      <c r="MTN23" s="305"/>
      <c r="MTO23" s="305"/>
      <c r="MTP23" s="305"/>
      <c r="MTQ23" s="305"/>
      <c r="MTR23" s="305"/>
      <c r="MTS23" s="305"/>
      <c r="MTT23" s="305"/>
      <c r="MTU23" s="305"/>
      <c r="MTV23" s="305"/>
      <c r="MTW23" s="305"/>
      <c r="MTX23" s="305"/>
      <c r="MTY23" s="305"/>
      <c r="MTZ23" s="305"/>
      <c r="MUA23" s="305"/>
      <c r="MUB23" s="305"/>
      <c r="MUC23" s="305"/>
      <c r="MUD23" s="305"/>
      <c r="MUE23" s="305"/>
      <c r="MUF23" s="305"/>
      <c r="MUG23" s="305"/>
      <c r="MUH23" s="305"/>
      <c r="MUI23" s="305"/>
      <c r="MUJ23" s="305"/>
      <c r="MUK23" s="305"/>
      <c r="MUL23" s="305"/>
      <c r="MUM23" s="305"/>
      <c r="MUN23" s="305"/>
      <c r="MUO23" s="305"/>
      <c r="MUP23" s="305"/>
      <c r="MUQ23" s="305"/>
      <c r="MUR23" s="305"/>
      <c r="MUS23" s="305"/>
      <c r="MUT23" s="305"/>
      <c r="MUU23" s="305"/>
      <c r="MUV23" s="305"/>
      <c r="MUW23" s="305"/>
      <c r="MUX23" s="305"/>
      <c r="MUY23" s="305"/>
      <c r="MUZ23" s="305"/>
      <c r="MVA23" s="305"/>
      <c r="MVB23" s="305"/>
      <c r="MVC23" s="305"/>
      <c r="MVD23" s="305"/>
      <c r="MVE23" s="305"/>
      <c r="MVF23" s="305"/>
      <c r="MVG23" s="305"/>
      <c r="MVH23" s="305"/>
      <c r="MVI23" s="305"/>
      <c r="MVJ23" s="305"/>
      <c r="MVK23" s="305"/>
      <c r="MVL23" s="305"/>
      <c r="MVM23" s="305"/>
      <c r="MVN23" s="305"/>
      <c r="MVO23" s="305"/>
      <c r="MVP23" s="305"/>
      <c r="MVQ23" s="305"/>
      <c r="MVR23" s="305"/>
      <c r="MVS23" s="305"/>
      <c r="MVT23" s="305"/>
      <c r="MVU23" s="305"/>
      <c r="MVV23" s="305"/>
      <c r="MVW23" s="305"/>
      <c r="MVX23" s="305"/>
      <c r="MVY23" s="305"/>
      <c r="MVZ23" s="305"/>
      <c r="MWA23" s="305"/>
      <c r="MWB23" s="305"/>
      <c r="MWC23" s="305"/>
      <c r="MWD23" s="305"/>
      <c r="MWE23" s="305"/>
      <c r="MWF23" s="305"/>
      <c r="MWG23" s="305"/>
      <c r="MWH23" s="305"/>
      <c r="MWI23" s="305"/>
      <c r="MWJ23" s="305"/>
      <c r="MWK23" s="305"/>
      <c r="MWL23" s="305"/>
      <c r="MWM23" s="305"/>
      <c r="MWN23" s="305"/>
      <c r="MWO23" s="305"/>
      <c r="MWP23" s="305"/>
      <c r="MWQ23" s="305"/>
      <c r="MWR23" s="305"/>
      <c r="MWS23" s="305"/>
      <c r="MWT23" s="305"/>
      <c r="MWU23" s="305"/>
      <c r="MWV23" s="305"/>
      <c r="MWW23" s="305"/>
      <c r="MWX23" s="305"/>
      <c r="MWY23" s="305"/>
      <c r="MWZ23" s="305"/>
      <c r="MXA23" s="305"/>
      <c r="MXB23" s="305"/>
      <c r="MXC23" s="305"/>
      <c r="MXD23" s="305"/>
      <c r="MXE23" s="305"/>
      <c r="MXF23" s="305"/>
      <c r="MXG23" s="305"/>
      <c r="MXH23" s="305"/>
      <c r="MXI23" s="305"/>
      <c r="MXJ23" s="305"/>
      <c r="MXK23" s="305"/>
      <c r="MXL23" s="305"/>
      <c r="MXM23" s="305"/>
      <c r="MXN23" s="305"/>
      <c r="MXO23" s="305"/>
      <c r="MXP23" s="305"/>
      <c r="MXQ23" s="305"/>
      <c r="MXR23" s="305"/>
      <c r="MXS23" s="305"/>
      <c r="MXT23" s="305"/>
      <c r="MXU23" s="305"/>
      <c r="MXV23" s="305"/>
      <c r="MXW23" s="305"/>
      <c r="MXX23" s="305"/>
      <c r="MXY23" s="305"/>
      <c r="MXZ23" s="305"/>
      <c r="MYA23" s="305"/>
      <c r="MYB23" s="305"/>
      <c r="MYC23" s="305"/>
      <c r="MYD23" s="305"/>
      <c r="MYE23" s="305"/>
      <c r="MYF23" s="305"/>
      <c r="MYG23" s="305"/>
      <c r="MYH23" s="305"/>
      <c r="MYI23" s="305"/>
      <c r="MYJ23" s="305"/>
      <c r="MYK23" s="305"/>
      <c r="MYL23" s="305"/>
      <c r="MYM23" s="305"/>
      <c r="MYN23" s="305"/>
      <c r="MYO23" s="305"/>
      <c r="MYP23" s="305"/>
      <c r="MYQ23" s="305"/>
      <c r="MYR23" s="305"/>
      <c r="MYS23" s="305"/>
      <c r="MYT23" s="305"/>
      <c r="MYU23" s="305"/>
      <c r="MYV23" s="305"/>
      <c r="MYW23" s="305"/>
      <c r="MYX23" s="305"/>
      <c r="MYY23" s="305"/>
      <c r="MYZ23" s="305"/>
      <c r="MZA23" s="305"/>
      <c r="MZB23" s="305"/>
      <c r="MZC23" s="305"/>
      <c r="MZD23" s="305"/>
      <c r="MZE23" s="305"/>
      <c r="MZF23" s="305"/>
      <c r="MZG23" s="305"/>
      <c r="MZH23" s="305"/>
      <c r="MZI23" s="305"/>
      <c r="MZJ23" s="305"/>
      <c r="MZK23" s="305"/>
      <c r="MZL23" s="305"/>
      <c r="MZM23" s="305"/>
      <c r="MZN23" s="305"/>
      <c r="MZO23" s="305"/>
      <c r="MZP23" s="305"/>
      <c r="MZQ23" s="305"/>
      <c r="MZR23" s="305"/>
      <c r="MZS23" s="305"/>
      <c r="MZT23" s="305"/>
      <c r="MZU23" s="305"/>
      <c r="MZV23" s="305"/>
      <c r="MZW23" s="305"/>
      <c r="MZX23" s="305"/>
      <c r="MZY23" s="305"/>
      <c r="MZZ23" s="305"/>
      <c r="NAA23" s="305"/>
      <c r="NAB23" s="305"/>
      <c r="NAC23" s="305"/>
      <c r="NAD23" s="305"/>
      <c r="NAE23" s="305"/>
      <c r="NAF23" s="305"/>
      <c r="NAG23" s="305"/>
      <c r="NAH23" s="305"/>
      <c r="NAI23" s="305"/>
      <c r="NAJ23" s="305"/>
      <c r="NAK23" s="305"/>
      <c r="NAL23" s="305"/>
      <c r="NAM23" s="305"/>
      <c r="NAN23" s="305"/>
      <c r="NAO23" s="305"/>
      <c r="NAP23" s="305"/>
      <c r="NAQ23" s="305"/>
      <c r="NAR23" s="305"/>
      <c r="NAS23" s="305"/>
      <c r="NAT23" s="305"/>
      <c r="NAU23" s="305"/>
      <c r="NAV23" s="305"/>
      <c r="NAW23" s="305"/>
      <c r="NAX23" s="305"/>
      <c r="NAY23" s="305"/>
      <c r="NAZ23" s="305"/>
      <c r="NBA23" s="305"/>
      <c r="NBB23" s="305"/>
      <c r="NBC23" s="305"/>
      <c r="NBD23" s="305"/>
      <c r="NBE23" s="305"/>
      <c r="NBF23" s="305"/>
      <c r="NBG23" s="305"/>
      <c r="NBH23" s="305"/>
      <c r="NBI23" s="305"/>
      <c r="NBJ23" s="305"/>
      <c r="NBK23" s="305"/>
      <c r="NBL23" s="305"/>
      <c r="NBM23" s="305"/>
      <c r="NBN23" s="305"/>
      <c r="NBO23" s="305"/>
      <c r="NBP23" s="305"/>
      <c r="NBQ23" s="305"/>
      <c r="NBR23" s="305"/>
      <c r="NBS23" s="305"/>
      <c r="NBT23" s="305"/>
      <c r="NBU23" s="305"/>
      <c r="NBV23" s="305"/>
      <c r="NBW23" s="305"/>
      <c r="NBX23" s="305"/>
      <c r="NBY23" s="305"/>
      <c r="NBZ23" s="305"/>
      <c r="NCA23" s="305"/>
      <c r="NCB23" s="305"/>
      <c r="NCC23" s="305"/>
      <c r="NCD23" s="305"/>
      <c r="NCE23" s="305"/>
      <c r="NCF23" s="305"/>
      <c r="NCG23" s="305"/>
      <c r="NCH23" s="305"/>
      <c r="NCI23" s="305"/>
      <c r="NCJ23" s="305"/>
      <c r="NCK23" s="305"/>
      <c r="NCL23" s="305"/>
      <c r="NCM23" s="305"/>
      <c r="NCN23" s="305"/>
      <c r="NCO23" s="305"/>
      <c r="NCP23" s="305"/>
      <c r="NCQ23" s="305"/>
      <c r="NCR23" s="305"/>
      <c r="NCS23" s="305"/>
      <c r="NCT23" s="305"/>
      <c r="NCU23" s="305"/>
      <c r="NCV23" s="305"/>
      <c r="NCW23" s="305"/>
      <c r="NCX23" s="305"/>
      <c r="NCY23" s="305"/>
      <c r="NCZ23" s="305"/>
      <c r="NDA23" s="305"/>
      <c r="NDB23" s="305"/>
      <c r="NDC23" s="305"/>
      <c r="NDD23" s="305"/>
      <c r="NDE23" s="305"/>
      <c r="NDF23" s="305"/>
      <c r="NDG23" s="305"/>
      <c r="NDH23" s="305"/>
      <c r="NDI23" s="305"/>
      <c r="NDJ23" s="305"/>
      <c r="NDK23" s="305"/>
      <c r="NDL23" s="305"/>
      <c r="NDM23" s="305"/>
      <c r="NDN23" s="305"/>
      <c r="NDO23" s="305"/>
      <c r="NDP23" s="305"/>
      <c r="NDQ23" s="305"/>
      <c r="NDR23" s="305"/>
      <c r="NDS23" s="305"/>
      <c r="NDT23" s="305"/>
      <c r="NDU23" s="305"/>
      <c r="NDV23" s="305"/>
      <c r="NDW23" s="305"/>
      <c r="NDX23" s="305"/>
      <c r="NDY23" s="305"/>
      <c r="NDZ23" s="305"/>
      <c r="NEA23" s="305"/>
      <c r="NEB23" s="305"/>
      <c r="NEC23" s="305"/>
      <c r="NED23" s="305"/>
      <c r="NEE23" s="305"/>
      <c r="NEF23" s="305"/>
      <c r="NEG23" s="305"/>
      <c r="NEH23" s="305"/>
      <c r="NEI23" s="305"/>
      <c r="NEJ23" s="305"/>
      <c r="NEK23" s="305"/>
      <c r="NEL23" s="305"/>
      <c r="NEM23" s="305"/>
      <c r="NEN23" s="305"/>
      <c r="NEO23" s="305"/>
      <c r="NEP23" s="305"/>
      <c r="NEQ23" s="305"/>
      <c r="NER23" s="305"/>
      <c r="NES23" s="305"/>
      <c r="NET23" s="305"/>
      <c r="NEU23" s="305"/>
      <c r="NEV23" s="305"/>
      <c r="NEW23" s="305"/>
      <c r="NEX23" s="305"/>
      <c r="NEY23" s="305"/>
      <c r="NEZ23" s="305"/>
      <c r="NFA23" s="305"/>
      <c r="NFB23" s="305"/>
      <c r="NFC23" s="305"/>
      <c r="NFD23" s="305"/>
      <c r="NFE23" s="305"/>
      <c r="NFF23" s="305"/>
      <c r="NFG23" s="305"/>
      <c r="NFH23" s="305"/>
      <c r="NFI23" s="305"/>
      <c r="NFJ23" s="305"/>
      <c r="NFK23" s="305"/>
      <c r="NFL23" s="305"/>
      <c r="NFM23" s="305"/>
      <c r="NFN23" s="305"/>
      <c r="NFO23" s="305"/>
      <c r="NFP23" s="305"/>
      <c r="NFQ23" s="305"/>
      <c r="NFR23" s="305"/>
      <c r="NFS23" s="305"/>
      <c r="NFT23" s="305"/>
      <c r="NFU23" s="305"/>
      <c r="NFV23" s="305"/>
      <c r="NFW23" s="305"/>
      <c r="NFX23" s="305"/>
      <c r="NFY23" s="305"/>
      <c r="NFZ23" s="305"/>
      <c r="NGA23" s="305"/>
      <c r="NGB23" s="305"/>
      <c r="NGC23" s="305"/>
      <c r="NGD23" s="305"/>
      <c r="NGE23" s="305"/>
      <c r="NGF23" s="305"/>
      <c r="NGG23" s="305"/>
      <c r="NGH23" s="305"/>
      <c r="NGI23" s="305"/>
      <c r="NGJ23" s="305"/>
      <c r="NGK23" s="305"/>
      <c r="NGL23" s="305"/>
      <c r="NGM23" s="305"/>
      <c r="NGN23" s="305"/>
      <c r="NGO23" s="305"/>
      <c r="NGP23" s="305"/>
      <c r="NGQ23" s="305"/>
      <c r="NGR23" s="305"/>
      <c r="NGS23" s="305"/>
      <c r="NGT23" s="305"/>
      <c r="NGU23" s="305"/>
      <c r="NGV23" s="305"/>
      <c r="NGW23" s="305"/>
      <c r="NGX23" s="305"/>
      <c r="NGY23" s="305"/>
      <c r="NGZ23" s="305"/>
      <c r="NHA23" s="305"/>
      <c r="NHB23" s="305"/>
      <c r="NHC23" s="305"/>
      <c r="NHD23" s="305"/>
      <c r="NHE23" s="305"/>
      <c r="NHF23" s="305"/>
      <c r="NHG23" s="305"/>
      <c r="NHH23" s="305"/>
      <c r="NHI23" s="305"/>
      <c r="NHJ23" s="305"/>
      <c r="NHK23" s="305"/>
      <c r="NHL23" s="305"/>
      <c r="NHM23" s="305"/>
      <c r="NHN23" s="305"/>
      <c r="NHO23" s="305"/>
      <c r="NHP23" s="305"/>
      <c r="NHQ23" s="305"/>
      <c r="NHR23" s="305"/>
      <c r="NHS23" s="305"/>
      <c r="NHT23" s="305"/>
      <c r="NHU23" s="305"/>
      <c r="NHV23" s="305"/>
      <c r="NHW23" s="305"/>
      <c r="NHX23" s="305"/>
      <c r="NHY23" s="305"/>
      <c r="NHZ23" s="305"/>
      <c r="NIA23" s="305"/>
      <c r="NIB23" s="305"/>
      <c r="NIC23" s="305"/>
      <c r="NID23" s="305"/>
      <c r="NIE23" s="305"/>
      <c r="NIF23" s="305"/>
      <c r="NIG23" s="305"/>
      <c r="NIH23" s="305"/>
      <c r="NII23" s="305"/>
      <c r="NIJ23" s="305"/>
      <c r="NIK23" s="305"/>
      <c r="NIL23" s="305"/>
      <c r="NIM23" s="305"/>
      <c r="NIN23" s="305"/>
      <c r="NIO23" s="305"/>
      <c r="NIP23" s="305"/>
      <c r="NIQ23" s="305"/>
      <c r="NIR23" s="305"/>
      <c r="NIS23" s="305"/>
      <c r="NIT23" s="305"/>
      <c r="NIU23" s="305"/>
      <c r="NIV23" s="305"/>
      <c r="NIW23" s="305"/>
      <c r="NIX23" s="305"/>
      <c r="NIY23" s="305"/>
      <c r="NIZ23" s="305"/>
      <c r="NJA23" s="305"/>
      <c r="NJB23" s="305"/>
      <c r="NJC23" s="305"/>
      <c r="NJD23" s="305"/>
      <c r="NJE23" s="305"/>
      <c r="NJF23" s="305"/>
      <c r="NJG23" s="305"/>
      <c r="NJH23" s="305"/>
      <c r="NJI23" s="305"/>
      <c r="NJJ23" s="305"/>
      <c r="NJK23" s="305"/>
      <c r="NJL23" s="305"/>
      <c r="NJM23" s="305"/>
      <c r="NJN23" s="305"/>
      <c r="NJO23" s="305"/>
      <c r="NJP23" s="305"/>
      <c r="NJQ23" s="305"/>
      <c r="NJR23" s="305"/>
      <c r="NJS23" s="305"/>
      <c r="NJT23" s="305"/>
      <c r="NJU23" s="305"/>
      <c r="NJV23" s="305"/>
      <c r="NJW23" s="305"/>
      <c r="NJX23" s="305"/>
      <c r="NJY23" s="305"/>
      <c r="NJZ23" s="305"/>
      <c r="NKA23" s="305"/>
      <c r="NKB23" s="305"/>
      <c r="NKC23" s="305"/>
      <c r="NKD23" s="305"/>
      <c r="NKE23" s="305"/>
      <c r="NKF23" s="305"/>
      <c r="NKG23" s="305"/>
      <c r="NKH23" s="305"/>
      <c r="NKI23" s="305"/>
      <c r="NKJ23" s="305"/>
      <c r="NKK23" s="305"/>
      <c r="NKL23" s="305"/>
      <c r="NKM23" s="305"/>
      <c r="NKN23" s="305"/>
      <c r="NKO23" s="305"/>
      <c r="NKP23" s="305"/>
      <c r="NKQ23" s="305"/>
      <c r="NKR23" s="305"/>
      <c r="NKS23" s="305"/>
      <c r="NKT23" s="305"/>
      <c r="NKU23" s="305"/>
      <c r="NKV23" s="305"/>
      <c r="NKW23" s="305"/>
      <c r="NKX23" s="305"/>
      <c r="NKY23" s="305"/>
      <c r="NKZ23" s="305"/>
      <c r="NLA23" s="305"/>
      <c r="NLB23" s="305"/>
      <c r="NLC23" s="305"/>
      <c r="NLD23" s="305"/>
      <c r="NLE23" s="305"/>
      <c r="NLF23" s="305"/>
      <c r="NLG23" s="305"/>
      <c r="NLH23" s="305"/>
      <c r="NLI23" s="305"/>
      <c r="NLJ23" s="305"/>
      <c r="NLK23" s="305"/>
      <c r="NLL23" s="305"/>
      <c r="NLM23" s="305"/>
      <c r="NLN23" s="305"/>
      <c r="NLO23" s="305"/>
      <c r="NLP23" s="305"/>
      <c r="NLQ23" s="305"/>
      <c r="NLR23" s="305"/>
      <c r="NLS23" s="305"/>
      <c r="NLT23" s="305"/>
      <c r="NLU23" s="305"/>
      <c r="NLV23" s="305"/>
      <c r="NLW23" s="305"/>
      <c r="NLX23" s="305"/>
      <c r="NLY23" s="305"/>
      <c r="NLZ23" s="305"/>
      <c r="NMA23" s="305"/>
      <c r="NMB23" s="305"/>
      <c r="NMC23" s="305"/>
      <c r="NMD23" s="305"/>
      <c r="NME23" s="305"/>
      <c r="NMF23" s="305"/>
      <c r="NMG23" s="305"/>
      <c r="NMH23" s="305"/>
      <c r="NMI23" s="305"/>
      <c r="NMJ23" s="305"/>
      <c r="NMK23" s="305"/>
      <c r="NML23" s="305"/>
      <c r="NMM23" s="305"/>
      <c r="NMN23" s="305"/>
      <c r="NMO23" s="305"/>
      <c r="NMP23" s="305"/>
      <c r="NMQ23" s="305"/>
      <c r="NMR23" s="305"/>
      <c r="NMS23" s="305"/>
      <c r="NMT23" s="305"/>
      <c r="NMU23" s="305"/>
      <c r="NMV23" s="305"/>
      <c r="NMW23" s="305"/>
      <c r="NMX23" s="305"/>
      <c r="NMY23" s="305"/>
      <c r="NMZ23" s="305"/>
      <c r="NNA23" s="305"/>
      <c r="NNB23" s="305"/>
      <c r="NNC23" s="305"/>
      <c r="NND23" s="305"/>
      <c r="NNE23" s="305"/>
      <c r="NNF23" s="305"/>
      <c r="NNG23" s="305"/>
      <c r="NNH23" s="305"/>
      <c r="NNI23" s="305"/>
      <c r="NNJ23" s="305"/>
      <c r="NNK23" s="305"/>
      <c r="NNL23" s="305"/>
      <c r="NNM23" s="305"/>
      <c r="NNN23" s="305"/>
      <c r="NNO23" s="305"/>
      <c r="NNP23" s="305"/>
      <c r="NNQ23" s="305"/>
      <c r="NNR23" s="305"/>
      <c r="NNS23" s="305"/>
      <c r="NNT23" s="305"/>
      <c r="NNU23" s="305"/>
      <c r="NNV23" s="305"/>
      <c r="NNW23" s="305"/>
      <c r="NNX23" s="305"/>
      <c r="NNY23" s="305"/>
      <c r="NNZ23" s="305"/>
      <c r="NOA23" s="305"/>
      <c r="NOB23" s="305"/>
      <c r="NOC23" s="305"/>
      <c r="NOD23" s="305"/>
      <c r="NOE23" s="305"/>
      <c r="NOF23" s="305"/>
      <c r="NOG23" s="305"/>
      <c r="NOH23" s="305"/>
      <c r="NOI23" s="305"/>
      <c r="NOJ23" s="305"/>
      <c r="NOK23" s="305"/>
      <c r="NOL23" s="305"/>
      <c r="NOM23" s="305"/>
      <c r="NON23" s="305"/>
      <c r="NOO23" s="305"/>
      <c r="NOP23" s="305"/>
      <c r="NOQ23" s="305"/>
      <c r="NOR23" s="305"/>
      <c r="NOS23" s="305"/>
      <c r="NOT23" s="305"/>
      <c r="NOU23" s="305"/>
      <c r="NOV23" s="305"/>
      <c r="NOW23" s="305"/>
      <c r="NOX23" s="305"/>
      <c r="NOY23" s="305"/>
      <c r="NOZ23" s="305"/>
      <c r="NPA23" s="305"/>
      <c r="NPB23" s="305"/>
      <c r="NPC23" s="305"/>
      <c r="NPD23" s="305"/>
      <c r="NPE23" s="305"/>
      <c r="NPF23" s="305"/>
      <c r="NPG23" s="305"/>
      <c r="NPH23" s="305"/>
      <c r="NPI23" s="305"/>
      <c r="NPJ23" s="305"/>
      <c r="NPK23" s="305"/>
      <c r="NPL23" s="305"/>
      <c r="NPM23" s="305"/>
      <c r="NPN23" s="305"/>
      <c r="NPO23" s="305"/>
      <c r="NPP23" s="305"/>
      <c r="NPQ23" s="305"/>
      <c r="NPR23" s="305"/>
      <c r="NPS23" s="305"/>
      <c r="NPT23" s="305"/>
      <c r="NPU23" s="305"/>
      <c r="NPV23" s="305"/>
      <c r="NPW23" s="305"/>
      <c r="NPX23" s="305"/>
      <c r="NPY23" s="305"/>
      <c r="NPZ23" s="305"/>
      <c r="NQA23" s="305"/>
      <c r="NQB23" s="305"/>
      <c r="NQC23" s="305"/>
      <c r="NQD23" s="305"/>
      <c r="NQE23" s="305"/>
      <c r="NQF23" s="305"/>
      <c r="NQG23" s="305"/>
      <c r="NQH23" s="305"/>
      <c r="NQI23" s="305"/>
      <c r="NQJ23" s="305"/>
      <c r="NQK23" s="305"/>
      <c r="NQL23" s="305"/>
      <c r="NQM23" s="305"/>
      <c r="NQN23" s="305"/>
      <c r="NQO23" s="305"/>
      <c r="NQP23" s="305"/>
      <c r="NQQ23" s="305"/>
      <c r="NQR23" s="305"/>
      <c r="NQS23" s="305"/>
      <c r="NQT23" s="305"/>
      <c r="NQU23" s="305"/>
      <c r="NQV23" s="305"/>
      <c r="NQW23" s="305"/>
      <c r="NQX23" s="305"/>
      <c r="NQY23" s="305"/>
      <c r="NQZ23" s="305"/>
      <c r="NRA23" s="305"/>
      <c r="NRB23" s="305"/>
      <c r="NRC23" s="305"/>
      <c r="NRD23" s="305"/>
      <c r="NRE23" s="305"/>
      <c r="NRF23" s="305"/>
      <c r="NRG23" s="305"/>
      <c r="NRH23" s="305"/>
      <c r="NRI23" s="305"/>
      <c r="NRJ23" s="305"/>
      <c r="NRK23" s="305"/>
      <c r="NRL23" s="305"/>
      <c r="NRM23" s="305"/>
      <c r="NRN23" s="305"/>
      <c r="NRO23" s="305"/>
      <c r="NRP23" s="305"/>
      <c r="NRQ23" s="305"/>
      <c r="NRR23" s="305"/>
      <c r="NRS23" s="305"/>
      <c r="NRT23" s="305"/>
      <c r="NRU23" s="305"/>
      <c r="NRV23" s="305"/>
      <c r="NRW23" s="305"/>
      <c r="NRX23" s="305"/>
      <c r="NRY23" s="305"/>
      <c r="NRZ23" s="305"/>
      <c r="NSA23" s="305"/>
      <c r="NSB23" s="305"/>
      <c r="NSC23" s="305"/>
      <c r="NSD23" s="305"/>
      <c r="NSE23" s="305"/>
      <c r="NSF23" s="305"/>
      <c r="NSG23" s="305"/>
      <c r="NSH23" s="305"/>
      <c r="NSI23" s="305"/>
      <c r="NSJ23" s="305"/>
      <c r="NSK23" s="305"/>
      <c r="NSL23" s="305"/>
      <c r="NSM23" s="305"/>
      <c r="NSN23" s="305"/>
      <c r="NSO23" s="305"/>
      <c r="NSP23" s="305"/>
      <c r="NSQ23" s="305"/>
      <c r="NSR23" s="305"/>
      <c r="NSS23" s="305"/>
      <c r="NST23" s="305"/>
      <c r="NSU23" s="305"/>
      <c r="NSV23" s="305"/>
      <c r="NSW23" s="305"/>
      <c r="NSX23" s="305"/>
      <c r="NSY23" s="305"/>
      <c r="NSZ23" s="305"/>
      <c r="NTA23" s="305"/>
      <c r="NTB23" s="305"/>
      <c r="NTC23" s="305"/>
      <c r="NTD23" s="305"/>
      <c r="NTE23" s="305"/>
      <c r="NTF23" s="305"/>
      <c r="NTG23" s="305"/>
      <c r="NTH23" s="305"/>
      <c r="NTI23" s="305"/>
      <c r="NTJ23" s="305"/>
      <c r="NTK23" s="305"/>
      <c r="NTL23" s="305"/>
      <c r="NTM23" s="305"/>
      <c r="NTN23" s="305"/>
      <c r="NTO23" s="305"/>
      <c r="NTP23" s="305"/>
      <c r="NTQ23" s="305"/>
      <c r="NTR23" s="305"/>
      <c r="NTS23" s="305"/>
      <c r="NTT23" s="305"/>
      <c r="NTU23" s="305"/>
      <c r="NTV23" s="305"/>
      <c r="NTW23" s="305"/>
      <c r="NTX23" s="305"/>
      <c r="NTY23" s="305"/>
      <c r="NTZ23" s="305"/>
      <c r="NUA23" s="305"/>
      <c r="NUB23" s="305"/>
      <c r="NUC23" s="305"/>
      <c r="NUD23" s="305"/>
      <c r="NUE23" s="305"/>
      <c r="NUF23" s="305"/>
      <c r="NUG23" s="305"/>
      <c r="NUH23" s="305"/>
      <c r="NUI23" s="305"/>
      <c r="NUJ23" s="305"/>
      <c r="NUK23" s="305"/>
      <c r="NUL23" s="305"/>
      <c r="NUM23" s="305"/>
      <c r="NUN23" s="305"/>
      <c r="NUO23" s="305"/>
      <c r="NUP23" s="305"/>
      <c r="NUQ23" s="305"/>
      <c r="NUR23" s="305"/>
      <c r="NUS23" s="305"/>
      <c r="NUT23" s="305"/>
      <c r="NUU23" s="305"/>
      <c r="NUV23" s="305"/>
      <c r="NUW23" s="305"/>
      <c r="NUX23" s="305"/>
      <c r="NUY23" s="305"/>
      <c r="NUZ23" s="305"/>
      <c r="NVA23" s="305"/>
      <c r="NVB23" s="305"/>
      <c r="NVC23" s="305"/>
      <c r="NVD23" s="305"/>
      <c r="NVE23" s="305"/>
      <c r="NVF23" s="305"/>
      <c r="NVG23" s="305"/>
      <c r="NVH23" s="305"/>
      <c r="NVI23" s="305"/>
      <c r="NVJ23" s="305"/>
      <c r="NVK23" s="305"/>
      <c r="NVL23" s="305"/>
      <c r="NVM23" s="305"/>
      <c r="NVN23" s="305"/>
      <c r="NVO23" s="305"/>
      <c r="NVP23" s="305"/>
      <c r="NVQ23" s="305"/>
      <c r="NVR23" s="305"/>
      <c r="NVS23" s="305"/>
      <c r="NVT23" s="305"/>
      <c r="NVU23" s="305"/>
      <c r="NVV23" s="305"/>
      <c r="NVW23" s="305"/>
      <c r="NVX23" s="305"/>
      <c r="NVY23" s="305"/>
      <c r="NVZ23" s="305"/>
      <c r="NWA23" s="305"/>
      <c r="NWB23" s="305"/>
      <c r="NWC23" s="305"/>
      <c r="NWD23" s="305"/>
      <c r="NWE23" s="305"/>
      <c r="NWF23" s="305"/>
      <c r="NWG23" s="305"/>
      <c r="NWH23" s="305"/>
      <c r="NWI23" s="305"/>
      <c r="NWJ23" s="305"/>
      <c r="NWK23" s="305"/>
      <c r="NWL23" s="305"/>
      <c r="NWM23" s="305"/>
      <c r="NWN23" s="305"/>
      <c r="NWO23" s="305"/>
      <c r="NWP23" s="305"/>
      <c r="NWQ23" s="305"/>
      <c r="NWR23" s="305"/>
      <c r="NWS23" s="305"/>
      <c r="NWT23" s="305"/>
      <c r="NWU23" s="305"/>
      <c r="NWV23" s="305"/>
      <c r="NWW23" s="305"/>
      <c r="NWX23" s="305"/>
      <c r="NWY23" s="305"/>
      <c r="NWZ23" s="305"/>
      <c r="NXA23" s="305"/>
      <c r="NXB23" s="305"/>
      <c r="NXC23" s="305"/>
      <c r="NXD23" s="305"/>
      <c r="NXE23" s="305"/>
      <c r="NXF23" s="305"/>
      <c r="NXG23" s="305"/>
      <c r="NXH23" s="305"/>
      <c r="NXI23" s="305"/>
      <c r="NXJ23" s="305"/>
      <c r="NXK23" s="305"/>
      <c r="NXL23" s="305"/>
      <c r="NXM23" s="305"/>
      <c r="NXN23" s="305"/>
      <c r="NXO23" s="305"/>
      <c r="NXP23" s="305"/>
      <c r="NXQ23" s="305"/>
      <c r="NXR23" s="305"/>
      <c r="NXS23" s="305"/>
      <c r="NXT23" s="305"/>
      <c r="NXU23" s="305"/>
      <c r="NXV23" s="305"/>
      <c r="NXW23" s="305"/>
      <c r="NXX23" s="305"/>
      <c r="NXY23" s="305"/>
      <c r="NXZ23" s="305"/>
      <c r="NYA23" s="305"/>
      <c r="NYB23" s="305"/>
      <c r="NYC23" s="305"/>
      <c r="NYD23" s="305"/>
      <c r="NYE23" s="305"/>
      <c r="NYF23" s="305"/>
      <c r="NYG23" s="305"/>
      <c r="NYH23" s="305"/>
      <c r="NYI23" s="305"/>
      <c r="NYJ23" s="305"/>
      <c r="NYK23" s="305"/>
      <c r="NYL23" s="305"/>
      <c r="NYM23" s="305"/>
      <c r="NYN23" s="305"/>
      <c r="NYO23" s="305"/>
      <c r="NYP23" s="305"/>
      <c r="NYQ23" s="305"/>
      <c r="NYR23" s="305"/>
      <c r="NYS23" s="305"/>
      <c r="NYT23" s="305"/>
      <c r="NYU23" s="305"/>
      <c r="NYV23" s="305"/>
      <c r="NYW23" s="305"/>
      <c r="NYX23" s="305"/>
      <c r="NYY23" s="305"/>
      <c r="NYZ23" s="305"/>
      <c r="NZA23" s="305"/>
      <c r="NZB23" s="305"/>
      <c r="NZC23" s="305"/>
      <c r="NZD23" s="305"/>
      <c r="NZE23" s="305"/>
      <c r="NZF23" s="305"/>
      <c r="NZG23" s="305"/>
      <c r="NZH23" s="305"/>
      <c r="NZI23" s="305"/>
      <c r="NZJ23" s="305"/>
      <c r="NZK23" s="305"/>
      <c r="NZL23" s="305"/>
      <c r="NZM23" s="305"/>
      <c r="NZN23" s="305"/>
      <c r="NZO23" s="305"/>
      <c r="NZP23" s="305"/>
      <c r="NZQ23" s="305"/>
      <c r="NZR23" s="305"/>
      <c r="NZS23" s="305"/>
      <c r="NZT23" s="305"/>
      <c r="NZU23" s="305"/>
      <c r="NZV23" s="305"/>
      <c r="NZW23" s="305"/>
      <c r="NZX23" s="305"/>
      <c r="NZY23" s="305"/>
      <c r="NZZ23" s="305"/>
      <c r="OAA23" s="305"/>
      <c r="OAB23" s="305"/>
      <c r="OAC23" s="305"/>
      <c r="OAD23" s="305"/>
      <c r="OAE23" s="305"/>
      <c r="OAF23" s="305"/>
      <c r="OAG23" s="305"/>
      <c r="OAH23" s="305"/>
      <c r="OAI23" s="305"/>
      <c r="OAJ23" s="305"/>
      <c r="OAK23" s="305"/>
      <c r="OAL23" s="305"/>
      <c r="OAM23" s="305"/>
      <c r="OAN23" s="305"/>
      <c r="OAO23" s="305"/>
      <c r="OAP23" s="305"/>
      <c r="OAQ23" s="305"/>
      <c r="OAR23" s="305"/>
      <c r="OAS23" s="305"/>
      <c r="OAT23" s="305"/>
      <c r="OAU23" s="305"/>
      <c r="OAV23" s="305"/>
      <c r="OAW23" s="305"/>
      <c r="OAX23" s="305"/>
      <c r="OAY23" s="305"/>
      <c r="OAZ23" s="305"/>
      <c r="OBA23" s="305"/>
      <c r="OBB23" s="305"/>
      <c r="OBC23" s="305"/>
      <c r="OBD23" s="305"/>
      <c r="OBE23" s="305"/>
      <c r="OBF23" s="305"/>
      <c r="OBG23" s="305"/>
      <c r="OBH23" s="305"/>
      <c r="OBI23" s="305"/>
      <c r="OBJ23" s="305"/>
      <c r="OBK23" s="305"/>
      <c r="OBL23" s="305"/>
      <c r="OBM23" s="305"/>
      <c r="OBN23" s="305"/>
      <c r="OBO23" s="305"/>
      <c r="OBP23" s="305"/>
      <c r="OBQ23" s="305"/>
      <c r="OBR23" s="305"/>
      <c r="OBS23" s="305"/>
      <c r="OBT23" s="305"/>
      <c r="OBU23" s="305"/>
      <c r="OBV23" s="305"/>
      <c r="OBW23" s="305"/>
      <c r="OBX23" s="305"/>
      <c r="OBY23" s="305"/>
      <c r="OBZ23" s="305"/>
      <c r="OCA23" s="305"/>
      <c r="OCB23" s="305"/>
      <c r="OCC23" s="305"/>
      <c r="OCD23" s="305"/>
      <c r="OCE23" s="305"/>
      <c r="OCF23" s="305"/>
      <c r="OCG23" s="305"/>
      <c r="OCH23" s="305"/>
      <c r="OCI23" s="305"/>
      <c r="OCJ23" s="305"/>
      <c r="OCK23" s="305"/>
      <c r="OCL23" s="305"/>
      <c r="OCM23" s="305"/>
      <c r="OCN23" s="305"/>
      <c r="OCO23" s="305"/>
      <c r="OCP23" s="305"/>
      <c r="OCQ23" s="305"/>
      <c r="OCR23" s="305"/>
      <c r="OCS23" s="305"/>
      <c r="OCT23" s="305"/>
      <c r="OCU23" s="305"/>
      <c r="OCV23" s="305"/>
      <c r="OCW23" s="305"/>
      <c r="OCX23" s="305"/>
      <c r="OCY23" s="305"/>
      <c r="OCZ23" s="305"/>
      <c r="ODA23" s="305"/>
      <c r="ODB23" s="305"/>
      <c r="ODC23" s="305"/>
      <c r="ODD23" s="305"/>
      <c r="ODE23" s="305"/>
      <c r="ODF23" s="305"/>
      <c r="ODG23" s="305"/>
      <c r="ODH23" s="305"/>
      <c r="ODI23" s="305"/>
      <c r="ODJ23" s="305"/>
      <c r="ODK23" s="305"/>
      <c r="ODL23" s="305"/>
      <c r="ODM23" s="305"/>
      <c r="ODN23" s="305"/>
      <c r="ODO23" s="305"/>
      <c r="ODP23" s="305"/>
      <c r="ODQ23" s="305"/>
      <c r="ODR23" s="305"/>
      <c r="ODS23" s="305"/>
      <c r="ODT23" s="305"/>
      <c r="ODU23" s="305"/>
      <c r="ODV23" s="305"/>
      <c r="ODW23" s="305"/>
      <c r="ODX23" s="305"/>
      <c r="ODY23" s="305"/>
      <c r="ODZ23" s="305"/>
      <c r="OEA23" s="305"/>
      <c r="OEB23" s="305"/>
      <c r="OEC23" s="305"/>
      <c r="OED23" s="305"/>
      <c r="OEE23" s="305"/>
      <c r="OEF23" s="305"/>
      <c r="OEG23" s="305"/>
      <c r="OEH23" s="305"/>
      <c r="OEI23" s="305"/>
      <c r="OEJ23" s="305"/>
      <c r="OEK23" s="305"/>
      <c r="OEL23" s="305"/>
      <c r="OEM23" s="305"/>
      <c r="OEN23" s="305"/>
      <c r="OEO23" s="305"/>
      <c r="OEP23" s="305"/>
      <c r="OEQ23" s="305"/>
      <c r="OER23" s="305"/>
      <c r="OES23" s="305"/>
      <c r="OET23" s="305"/>
      <c r="OEU23" s="305"/>
      <c r="OEV23" s="305"/>
      <c r="OEW23" s="305"/>
      <c r="OEX23" s="305"/>
      <c r="OEY23" s="305"/>
      <c r="OEZ23" s="305"/>
      <c r="OFA23" s="305"/>
      <c r="OFB23" s="305"/>
      <c r="OFC23" s="305"/>
      <c r="OFD23" s="305"/>
      <c r="OFE23" s="305"/>
      <c r="OFF23" s="305"/>
      <c r="OFG23" s="305"/>
      <c r="OFH23" s="305"/>
      <c r="OFI23" s="305"/>
      <c r="OFJ23" s="305"/>
      <c r="OFK23" s="305"/>
      <c r="OFL23" s="305"/>
      <c r="OFM23" s="305"/>
      <c r="OFN23" s="305"/>
      <c r="OFO23" s="305"/>
      <c r="OFP23" s="305"/>
      <c r="OFQ23" s="305"/>
      <c r="OFR23" s="305"/>
      <c r="OFS23" s="305"/>
      <c r="OFT23" s="305"/>
      <c r="OFU23" s="305"/>
      <c r="OFV23" s="305"/>
      <c r="OFW23" s="305"/>
      <c r="OFX23" s="305"/>
      <c r="OFY23" s="305"/>
      <c r="OFZ23" s="305"/>
      <c r="OGA23" s="305"/>
      <c r="OGB23" s="305"/>
      <c r="OGC23" s="305"/>
      <c r="OGD23" s="305"/>
      <c r="OGE23" s="305"/>
      <c r="OGF23" s="305"/>
      <c r="OGG23" s="305"/>
      <c r="OGH23" s="305"/>
      <c r="OGI23" s="305"/>
      <c r="OGJ23" s="305"/>
      <c r="OGK23" s="305"/>
      <c r="OGL23" s="305"/>
      <c r="OGM23" s="305"/>
      <c r="OGN23" s="305"/>
      <c r="OGO23" s="305"/>
      <c r="OGP23" s="305"/>
      <c r="OGQ23" s="305"/>
      <c r="OGR23" s="305"/>
      <c r="OGS23" s="305"/>
      <c r="OGT23" s="305"/>
      <c r="OGU23" s="305"/>
      <c r="OGV23" s="305"/>
      <c r="OGW23" s="305"/>
      <c r="OGX23" s="305"/>
      <c r="OGY23" s="305"/>
      <c r="OGZ23" s="305"/>
      <c r="OHA23" s="305"/>
      <c r="OHB23" s="305"/>
      <c r="OHC23" s="305"/>
      <c r="OHD23" s="305"/>
      <c r="OHE23" s="305"/>
      <c r="OHF23" s="305"/>
      <c r="OHG23" s="305"/>
      <c r="OHH23" s="305"/>
      <c r="OHI23" s="305"/>
      <c r="OHJ23" s="305"/>
      <c r="OHK23" s="305"/>
      <c r="OHL23" s="305"/>
      <c r="OHM23" s="305"/>
      <c r="OHN23" s="305"/>
      <c r="OHO23" s="305"/>
      <c r="OHP23" s="305"/>
      <c r="OHQ23" s="305"/>
      <c r="OHR23" s="305"/>
      <c r="OHS23" s="305"/>
      <c r="OHT23" s="305"/>
      <c r="OHU23" s="305"/>
      <c r="OHV23" s="305"/>
      <c r="OHW23" s="305"/>
      <c r="OHX23" s="305"/>
      <c r="OHY23" s="305"/>
      <c r="OHZ23" s="305"/>
      <c r="OIA23" s="305"/>
      <c r="OIB23" s="305"/>
      <c r="OIC23" s="305"/>
      <c r="OID23" s="305"/>
      <c r="OIE23" s="305"/>
      <c r="OIF23" s="305"/>
      <c r="OIG23" s="305"/>
      <c r="OIH23" s="305"/>
      <c r="OII23" s="305"/>
      <c r="OIJ23" s="305"/>
      <c r="OIK23" s="305"/>
      <c r="OIL23" s="305"/>
      <c r="OIM23" s="305"/>
      <c r="OIN23" s="305"/>
      <c r="OIO23" s="305"/>
      <c r="OIP23" s="305"/>
      <c r="OIQ23" s="305"/>
      <c r="OIR23" s="305"/>
      <c r="OIS23" s="305"/>
      <c r="OIT23" s="305"/>
      <c r="OIU23" s="305"/>
      <c r="OIV23" s="305"/>
      <c r="OIW23" s="305"/>
      <c r="OIX23" s="305"/>
      <c r="OIY23" s="305"/>
      <c r="OIZ23" s="305"/>
      <c r="OJA23" s="305"/>
      <c r="OJB23" s="305"/>
      <c r="OJC23" s="305"/>
      <c r="OJD23" s="305"/>
      <c r="OJE23" s="305"/>
      <c r="OJF23" s="305"/>
      <c r="OJG23" s="305"/>
      <c r="OJH23" s="305"/>
      <c r="OJI23" s="305"/>
      <c r="OJJ23" s="305"/>
      <c r="OJK23" s="305"/>
      <c r="OJL23" s="305"/>
      <c r="OJM23" s="305"/>
      <c r="OJN23" s="305"/>
      <c r="OJO23" s="305"/>
      <c r="OJP23" s="305"/>
      <c r="OJQ23" s="305"/>
      <c r="OJR23" s="305"/>
      <c r="OJS23" s="305"/>
      <c r="OJT23" s="305"/>
      <c r="OJU23" s="305"/>
      <c r="OJV23" s="305"/>
      <c r="OJW23" s="305"/>
      <c r="OJX23" s="305"/>
      <c r="OJY23" s="305"/>
      <c r="OJZ23" s="305"/>
      <c r="OKA23" s="305"/>
      <c r="OKB23" s="305"/>
      <c r="OKC23" s="305"/>
      <c r="OKD23" s="305"/>
      <c r="OKE23" s="305"/>
      <c r="OKF23" s="305"/>
      <c r="OKG23" s="305"/>
      <c r="OKH23" s="305"/>
      <c r="OKI23" s="305"/>
      <c r="OKJ23" s="305"/>
      <c r="OKK23" s="305"/>
      <c r="OKL23" s="305"/>
      <c r="OKM23" s="305"/>
      <c r="OKN23" s="305"/>
      <c r="OKO23" s="305"/>
      <c r="OKP23" s="305"/>
      <c r="OKQ23" s="305"/>
      <c r="OKR23" s="305"/>
      <c r="OKS23" s="305"/>
      <c r="OKT23" s="305"/>
      <c r="OKU23" s="305"/>
      <c r="OKV23" s="305"/>
      <c r="OKW23" s="305"/>
      <c r="OKX23" s="305"/>
      <c r="OKY23" s="305"/>
      <c r="OKZ23" s="305"/>
      <c r="OLA23" s="305"/>
      <c r="OLB23" s="305"/>
      <c r="OLC23" s="305"/>
      <c r="OLD23" s="305"/>
      <c r="OLE23" s="305"/>
      <c r="OLF23" s="305"/>
      <c r="OLG23" s="305"/>
      <c r="OLH23" s="305"/>
      <c r="OLI23" s="305"/>
      <c r="OLJ23" s="305"/>
      <c r="OLK23" s="305"/>
      <c r="OLL23" s="305"/>
      <c r="OLM23" s="305"/>
      <c r="OLN23" s="305"/>
      <c r="OLO23" s="305"/>
      <c r="OLP23" s="305"/>
      <c r="OLQ23" s="305"/>
      <c r="OLR23" s="305"/>
      <c r="OLS23" s="305"/>
      <c r="OLT23" s="305"/>
      <c r="OLU23" s="305"/>
      <c r="OLV23" s="305"/>
      <c r="OLW23" s="305"/>
      <c r="OLX23" s="305"/>
      <c r="OLY23" s="305"/>
      <c r="OLZ23" s="305"/>
      <c r="OMA23" s="305"/>
      <c r="OMB23" s="305"/>
      <c r="OMC23" s="305"/>
      <c r="OMD23" s="305"/>
      <c r="OME23" s="305"/>
      <c r="OMF23" s="305"/>
      <c r="OMG23" s="305"/>
      <c r="OMH23" s="305"/>
      <c r="OMI23" s="305"/>
      <c r="OMJ23" s="305"/>
      <c r="OMK23" s="305"/>
      <c r="OML23" s="305"/>
      <c r="OMM23" s="305"/>
      <c r="OMN23" s="305"/>
      <c r="OMO23" s="305"/>
      <c r="OMP23" s="305"/>
      <c r="OMQ23" s="305"/>
      <c r="OMR23" s="305"/>
      <c r="OMS23" s="305"/>
      <c r="OMT23" s="305"/>
      <c r="OMU23" s="305"/>
      <c r="OMV23" s="305"/>
      <c r="OMW23" s="305"/>
      <c r="OMX23" s="305"/>
      <c r="OMY23" s="305"/>
      <c r="OMZ23" s="305"/>
      <c r="ONA23" s="305"/>
      <c r="ONB23" s="305"/>
      <c r="ONC23" s="305"/>
      <c r="OND23" s="305"/>
      <c r="ONE23" s="305"/>
      <c r="ONF23" s="305"/>
      <c r="ONG23" s="305"/>
      <c r="ONH23" s="305"/>
      <c r="ONI23" s="305"/>
      <c r="ONJ23" s="305"/>
      <c r="ONK23" s="305"/>
      <c r="ONL23" s="305"/>
      <c r="ONM23" s="305"/>
      <c r="ONN23" s="305"/>
      <c r="ONO23" s="305"/>
      <c r="ONP23" s="305"/>
      <c r="ONQ23" s="305"/>
      <c r="ONR23" s="305"/>
      <c r="ONS23" s="305"/>
      <c r="ONT23" s="305"/>
      <c r="ONU23" s="305"/>
      <c r="ONV23" s="305"/>
      <c r="ONW23" s="305"/>
      <c r="ONX23" s="305"/>
      <c r="ONY23" s="305"/>
      <c r="ONZ23" s="305"/>
      <c r="OOA23" s="305"/>
      <c r="OOB23" s="305"/>
      <c r="OOC23" s="305"/>
      <c r="OOD23" s="305"/>
      <c r="OOE23" s="305"/>
      <c r="OOF23" s="305"/>
      <c r="OOG23" s="305"/>
      <c r="OOH23" s="305"/>
      <c r="OOI23" s="305"/>
      <c r="OOJ23" s="305"/>
      <c r="OOK23" s="305"/>
      <c r="OOL23" s="305"/>
      <c r="OOM23" s="305"/>
      <c r="OON23" s="305"/>
      <c r="OOO23" s="305"/>
      <c r="OOP23" s="305"/>
      <c r="OOQ23" s="305"/>
      <c r="OOR23" s="305"/>
      <c r="OOS23" s="305"/>
      <c r="OOT23" s="305"/>
      <c r="OOU23" s="305"/>
      <c r="OOV23" s="305"/>
      <c r="OOW23" s="305"/>
      <c r="OOX23" s="305"/>
      <c r="OOY23" s="305"/>
      <c r="OOZ23" s="305"/>
      <c r="OPA23" s="305"/>
      <c r="OPB23" s="305"/>
      <c r="OPC23" s="305"/>
      <c r="OPD23" s="305"/>
      <c r="OPE23" s="305"/>
      <c r="OPF23" s="305"/>
      <c r="OPG23" s="305"/>
      <c r="OPH23" s="305"/>
      <c r="OPI23" s="305"/>
      <c r="OPJ23" s="305"/>
      <c r="OPK23" s="305"/>
      <c r="OPL23" s="305"/>
      <c r="OPM23" s="305"/>
      <c r="OPN23" s="305"/>
      <c r="OPO23" s="305"/>
      <c r="OPP23" s="305"/>
      <c r="OPQ23" s="305"/>
      <c r="OPR23" s="305"/>
      <c r="OPS23" s="305"/>
      <c r="OPT23" s="305"/>
      <c r="OPU23" s="305"/>
      <c r="OPV23" s="305"/>
      <c r="OPW23" s="305"/>
      <c r="OPX23" s="305"/>
      <c r="OPY23" s="305"/>
      <c r="OPZ23" s="305"/>
      <c r="OQA23" s="305"/>
      <c r="OQB23" s="305"/>
      <c r="OQC23" s="305"/>
      <c r="OQD23" s="305"/>
      <c r="OQE23" s="305"/>
      <c r="OQF23" s="305"/>
      <c r="OQG23" s="305"/>
      <c r="OQH23" s="305"/>
      <c r="OQI23" s="305"/>
      <c r="OQJ23" s="305"/>
      <c r="OQK23" s="305"/>
      <c r="OQL23" s="305"/>
      <c r="OQM23" s="305"/>
      <c r="OQN23" s="305"/>
      <c r="OQO23" s="305"/>
      <c r="OQP23" s="305"/>
      <c r="OQQ23" s="305"/>
      <c r="OQR23" s="305"/>
      <c r="OQS23" s="305"/>
      <c r="OQT23" s="305"/>
      <c r="OQU23" s="305"/>
      <c r="OQV23" s="305"/>
      <c r="OQW23" s="305"/>
      <c r="OQX23" s="305"/>
      <c r="OQY23" s="305"/>
      <c r="OQZ23" s="305"/>
      <c r="ORA23" s="305"/>
      <c r="ORB23" s="305"/>
      <c r="ORC23" s="305"/>
      <c r="ORD23" s="305"/>
      <c r="ORE23" s="305"/>
      <c r="ORF23" s="305"/>
      <c r="ORG23" s="305"/>
      <c r="ORH23" s="305"/>
      <c r="ORI23" s="305"/>
      <c r="ORJ23" s="305"/>
      <c r="ORK23" s="305"/>
      <c r="ORL23" s="305"/>
      <c r="ORM23" s="305"/>
      <c r="ORN23" s="305"/>
      <c r="ORO23" s="305"/>
      <c r="ORP23" s="305"/>
      <c r="ORQ23" s="305"/>
      <c r="ORR23" s="305"/>
      <c r="ORS23" s="305"/>
      <c r="ORT23" s="305"/>
      <c r="ORU23" s="305"/>
      <c r="ORV23" s="305"/>
      <c r="ORW23" s="305"/>
      <c r="ORX23" s="305"/>
      <c r="ORY23" s="305"/>
      <c r="ORZ23" s="305"/>
      <c r="OSA23" s="305"/>
      <c r="OSB23" s="305"/>
      <c r="OSC23" s="305"/>
      <c r="OSD23" s="305"/>
      <c r="OSE23" s="305"/>
      <c r="OSF23" s="305"/>
      <c r="OSG23" s="305"/>
      <c r="OSH23" s="305"/>
      <c r="OSI23" s="305"/>
      <c r="OSJ23" s="305"/>
      <c r="OSK23" s="305"/>
      <c r="OSL23" s="305"/>
      <c r="OSM23" s="305"/>
      <c r="OSN23" s="305"/>
      <c r="OSO23" s="305"/>
      <c r="OSP23" s="305"/>
      <c r="OSQ23" s="305"/>
      <c r="OSR23" s="305"/>
      <c r="OSS23" s="305"/>
      <c r="OST23" s="305"/>
      <c r="OSU23" s="305"/>
      <c r="OSV23" s="305"/>
      <c r="OSW23" s="305"/>
      <c r="OSX23" s="305"/>
      <c r="OSY23" s="305"/>
      <c r="OSZ23" s="305"/>
      <c r="OTA23" s="305"/>
      <c r="OTB23" s="305"/>
      <c r="OTC23" s="305"/>
      <c r="OTD23" s="305"/>
      <c r="OTE23" s="305"/>
      <c r="OTF23" s="305"/>
      <c r="OTG23" s="305"/>
      <c r="OTH23" s="305"/>
      <c r="OTI23" s="305"/>
      <c r="OTJ23" s="305"/>
      <c r="OTK23" s="305"/>
      <c r="OTL23" s="305"/>
      <c r="OTM23" s="305"/>
      <c r="OTN23" s="305"/>
      <c r="OTO23" s="305"/>
      <c r="OTP23" s="305"/>
      <c r="OTQ23" s="305"/>
      <c r="OTR23" s="305"/>
      <c r="OTS23" s="305"/>
      <c r="OTT23" s="305"/>
      <c r="OTU23" s="305"/>
      <c r="OTV23" s="305"/>
      <c r="OTW23" s="305"/>
      <c r="OTX23" s="305"/>
      <c r="OTY23" s="305"/>
      <c r="OTZ23" s="305"/>
      <c r="OUA23" s="305"/>
      <c r="OUB23" s="305"/>
      <c r="OUC23" s="305"/>
      <c r="OUD23" s="305"/>
      <c r="OUE23" s="305"/>
      <c r="OUF23" s="305"/>
      <c r="OUG23" s="305"/>
      <c r="OUH23" s="305"/>
      <c r="OUI23" s="305"/>
      <c r="OUJ23" s="305"/>
      <c r="OUK23" s="305"/>
      <c r="OUL23" s="305"/>
      <c r="OUM23" s="305"/>
      <c r="OUN23" s="305"/>
      <c r="OUO23" s="305"/>
      <c r="OUP23" s="305"/>
      <c r="OUQ23" s="305"/>
      <c r="OUR23" s="305"/>
      <c r="OUS23" s="305"/>
      <c r="OUT23" s="305"/>
      <c r="OUU23" s="305"/>
      <c r="OUV23" s="305"/>
      <c r="OUW23" s="305"/>
      <c r="OUX23" s="305"/>
      <c r="OUY23" s="305"/>
      <c r="OUZ23" s="305"/>
      <c r="OVA23" s="305"/>
      <c r="OVB23" s="305"/>
      <c r="OVC23" s="305"/>
      <c r="OVD23" s="305"/>
      <c r="OVE23" s="305"/>
      <c r="OVF23" s="305"/>
      <c r="OVG23" s="305"/>
      <c r="OVH23" s="305"/>
      <c r="OVI23" s="305"/>
      <c r="OVJ23" s="305"/>
      <c r="OVK23" s="305"/>
      <c r="OVL23" s="305"/>
      <c r="OVM23" s="305"/>
      <c r="OVN23" s="305"/>
      <c r="OVO23" s="305"/>
      <c r="OVP23" s="305"/>
      <c r="OVQ23" s="305"/>
      <c r="OVR23" s="305"/>
      <c r="OVS23" s="305"/>
      <c r="OVT23" s="305"/>
      <c r="OVU23" s="305"/>
      <c r="OVV23" s="305"/>
      <c r="OVW23" s="305"/>
      <c r="OVX23" s="305"/>
      <c r="OVY23" s="305"/>
      <c r="OVZ23" s="305"/>
      <c r="OWA23" s="305"/>
      <c r="OWB23" s="305"/>
      <c r="OWC23" s="305"/>
      <c r="OWD23" s="305"/>
      <c r="OWE23" s="305"/>
      <c r="OWF23" s="305"/>
      <c r="OWG23" s="305"/>
      <c r="OWH23" s="305"/>
      <c r="OWI23" s="305"/>
      <c r="OWJ23" s="305"/>
      <c r="OWK23" s="305"/>
      <c r="OWL23" s="305"/>
      <c r="OWM23" s="305"/>
      <c r="OWN23" s="305"/>
      <c r="OWO23" s="305"/>
      <c r="OWP23" s="305"/>
      <c r="OWQ23" s="305"/>
      <c r="OWR23" s="305"/>
      <c r="OWS23" s="305"/>
      <c r="OWT23" s="305"/>
      <c r="OWU23" s="305"/>
      <c r="OWV23" s="305"/>
      <c r="OWW23" s="305"/>
      <c r="OWX23" s="305"/>
      <c r="OWY23" s="305"/>
      <c r="OWZ23" s="305"/>
      <c r="OXA23" s="305"/>
      <c r="OXB23" s="305"/>
      <c r="OXC23" s="305"/>
      <c r="OXD23" s="305"/>
      <c r="OXE23" s="305"/>
      <c r="OXF23" s="305"/>
      <c r="OXG23" s="305"/>
      <c r="OXH23" s="305"/>
      <c r="OXI23" s="305"/>
      <c r="OXJ23" s="305"/>
      <c r="OXK23" s="305"/>
      <c r="OXL23" s="305"/>
      <c r="OXM23" s="305"/>
      <c r="OXN23" s="305"/>
      <c r="OXO23" s="305"/>
      <c r="OXP23" s="305"/>
      <c r="OXQ23" s="305"/>
      <c r="OXR23" s="305"/>
      <c r="OXS23" s="305"/>
      <c r="OXT23" s="305"/>
      <c r="OXU23" s="305"/>
      <c r="OXV23" s="305"/>
      <c r="OXW23" s="305"/>
      <c r="OXX23" s="305"/>
      <c r="OXY23" s="305"/>
      <c r="OXZ23" s="305"/>
      <c r="OYA23" s="305"/>
      <c r="OYB23" s="305"/>
      <c r="OYC23" s="305"/>
      <c r="OYD23" s="305"/>
      <c r="OYE23" s="305"/>
      <c r="OYF23" s="305"/>
      <c r="OYG23" s="305"/>
      <c r="OYH23" s="305"/>
      <c r="OYI23" s="305"/>
      <c r="OYJ23" s="305"/>
      <c r="OYK23" s="305"/>
      <c r="OYL23" s="305"/>
      <c r="OYM23" s="305"/>
      <c r="OYN23" s="305"/>
      <c r="OYO23" s="305"/>
      <c r="OYP23" s="305"/>
      <c r="OYQ23" s="305"/>
      <c r="OYR23" s="305"/>
      <c r="OYS23" s="305"/>
      <c r="OYT23" s="305"/>
      <c r="OYU23" s="305"/>
      <c r="OYV23" s="305"/>
      <c r="OYW23" s="305"/>
      <c r="OYX23" s="305"/>
      <c r="OYY23" s="305"/>
      <c r="OYZ23" s="305"/>
      <c r="OZA23" s="305"/>
      <c r="OZB23" s="305"/>
      <c r="OZC23" s="305"/>
      <c r="OZD23" s="305"/>
      <c r="OZE23" s="305"/>
      <c r="OZF23" s="305"/>
      <c r="OZG23" s="305"/>
      <c r="OZH23" s="305"/>
      <c r="OZI23" s="305"/>
      <c r="OZJ23" s="305"/>
      <c r="OZK23" s="305"/>
      <c r="OZL23" s="305"/>
      <c r="OZM23" s="305"/>
      <c r="OZN23" s="305"/>
      <c r="OZO23" s="305"/>
      <c r="OZP23" s="305"/>
      <c r="OZQ23" s="305"/>
      <c r="OZR23" s="305"/>
      <c r="OZS23" s="305"/>
      <c r="OZT23" s="305"/>
      <c r="OZU23" s="305"/>
      <c r="OZV23" s="305"/>
      <c r="OZW23" s="305"/>
      <c r="OZX23" s="305"/>
      <c r="OZY23" s="305"/>
      <c r="OZZ23" s="305"/>
      <c r="PAA23" s="305"/>
      <c r="PAB23" s="305"/>
      <c r="PAC23" s="305"/>
      <c r="PAD23" s="305"/>
      <c r="PAE23" s="305"/>
      <c r="PAF23" s="305"/>
      <c r="PAG23" s="305"/>
      <c r="PAH23" s="305"/>
      <c r="PAI23" s="305"/>
      <c r="PAJ23" s="305"/>
      <c r="PAK23" s="305"/>
      <c r="PAL23" s="305"/>
      <c r="PAM23" s="305"/>
      <c r="PAN23" s="305"/>
      <c r="PAO23" s="305"/>
      <c r="PAP23" s="305"/>
      <c r="PAQ23" s="305"/>
      <c r="PAR23" s="305"/>
      <c r="PAS23" s="305"/>
      <c r="PAT23" s="305"/>
      <c r="PAU23" s="305"/>
      <c r="PAV23" s="305"/>
      <c r="PAW23" s="305"/>
      <c r="PAX23" s="305"/>
      <c r="PAY23" s="305"/>
      <c r="PAZ23" s="305"/>
      <c r="PBA23" s="305"/>
      <c r="PBB23" s="305"/>
      <c r="PBC23" s="305"/>
      <c r="PBD23" s="305"/>
      <c r="PBE23" s="305"/>
      <c r="PBF23" s="305"/>
      <c r="PBG23" s="305"/>
      <c r="PBH23" s="305"/>
      <c r="PBI23" s="305"/>
      <c r="PBJ23" s="305"/>
      <c r="PBK23" s="305"/>
      <c r="PBL23" s="305"/>
      <c r="PBM23" s="305"/>
      <c r="PBN23" s="305"/>
      <c r="PBO23" s="305"/>
      <c r="PBP23" s="305"/>
      <c r="PBQ23" s="305"/>
      <c r="PBR23" s="305"/>
      <c r="PBS23" s="305"/>
      <c r="PBT23" s="305"/>
      <c r="PBU23" s="305"/>
      <c r="PBV23" s="305"/>
      <c r="PBW23" s="305"/>
      <c r="PBX23" s="305"/>
      <c r="PBY23" s="305"/>
      <c r="PBZ23" s="305"/>
      <c r="PCA23" s="305"/>
      <c r="PCB23" s="305"/>
      <c r="PCC23" s="305"/>
      <c r="PCD23" s="305"/>
      <c r="PCE23" s="305"/>
      <c r="PCF23" s="305"/>
      <c r="PCG23" s="305"/>
      <c r="PCH23" s="305"/>
      <c r="PCI23" s="305"/>
      <c r="PCJ23" s="305"/>
      <c r="PCK23" s="305"/>
      <c r="PCL23" s="305"/>
      <c r="PCM23" s="305"/>
      <c r="PCN23" s="305"/>
      <c r="PCO23" s="305"/>
      <c r="PCP23" s="305"/>
      <c r="PCQ23" s="305"/>
      <c r="PCR23" s="305"/>
      <c r="PCS23" s="305"/>
      <c r="PCT23" s="305"/>
      <c r="PCU23" s="305"/>
      <c r="PCV23" s="305"/>
      <c r="PCW23" s="305"/>
      <c r="PCX23" s="305"/>
      <c r="PCY23" s="305"/>
      <c r="PCZ23" s="305"/>
      <c r="PDA23" s="305"/>
      <c r="PDB23" s="305"/>
      <c r="PDC23" s="305"/>
      <c r="PDD23" s="305"/>
      <c r="PDE23" s="305"/>
      <c r="PDF23" s="305"/>
      <c r="PDG23" s="305"/>
      <c r="PDH23" s="305"/>
      <c r="PDI23" s="305"/>
      <c r="PDJ23" s="305"/>
      <c r="PDK23" s="305"/>
      <c r="PDL23" s="305"/>
      <c r="PDM23" s="305"/>
      <c r="PDN23" s="305"/>
      <c r="PDO23" s="305"/>
      <c r="PDP23" s="305"/>
      <c r="PDQ23" s="305"/>
      <c r="PDR23" s="305"/>
      <c r="PDS23" s="305"/>
      <c r="PDT23" s="305"/>
      <c r="PDU23" s="305"/>
      <c r="PDV23" s="305"/>
      <c r="PDW23" s="305"/>
      <c r="PDX23" s="305"/>
      <c r="PDY23" s="305"/>
      <c r="PDZ23" s="305"/>
      <c r="PEA23" s="305"/>
      <c r="PEB23" s="305"/>
      <c r="PEC23" s="305"/>
      <c r="PED23" s="305"/>
      <c r="PEE23" s="305"/>
      <c r="PEF23" s="305"/>
      <c r="PEG23" s="305"/>
      <c r="PEH23" s="305"/>
      <c r="PEI23" s="305"/>
      <c r="PEJ23" s="305"/>
      <c r="PEK23" s="305"/>
      <c r="PEL23" s="305"/>
      <c r="PEM23" s="305"/>
      <c r="PEN23" s="305"/>
      <c r="PEO23" s="305"/>
      <c r="PEP23" s="305"/>
      <c r="PEQ23" s="305"/>
      <c r="PER23" s="305"/>
      <c r="PES23" s="305"/>
      <c r="PET23" s="305"/>
      <c r="PEU23" s="305"/>
      <c r="PEV23" s="305"/>
      <c r="PEW23" s="305"/>
      <c r="PEX23" s="305"/>
      <c r="PEY23" s="305"/>
      <c r="PEZ23" s="305"/>
      <c r="PFA23" s="305"/>
      <c r="PFB23" s="305"/>
      <c r="PFC23" s="305"/>
      <c r="PFD23" s="305"/>
      <c r="PFE23" s="305"/>
      <c r="PFF23" s="305"/>
      <c r="PFG23" s="305"/>
      <c r="PFH23" s="305"/>
      <c r="PFI23" s="305"/>
      <c r="PFJ23" s="305"/>
      <c r="PFK23" s="305"/>
      <c r="PFL23" s="305"/>
      <c r="PFM23" s="305"/>
      <c r="PFN23" s="305"/>
      <c r="PFO23" s="305"/>
      <c r="PFP23" s="305"/>
      <c r="PFQ23" s="305"/>
      <c r="PFR23" s="305"/>
      <c r="PFS23" s="305"/>
      <c r="PFT23" s="305"/>
      <c r="PFU23" s="305"/>
      <c r="PFV23" s="305"/>
      <c r="PFW23" s="305"/>
      <c r="PFX23" s="305"/>
      <c r="PFY23" s="305"/>
      <c r="PFZ23" s="305"/>
      <c r="PGA23" s="305"/>
      <c r="PGB23" s="305"/>
      <c r="PGC23" s="305"/>
      <c r="PGD23" s="305"/>
      <c r="PGE23" s="305"/>
      <c r="PGF23" s="305"/>
      <c r="PGG23" s="305"/>
      <c r="PGH23" s="305"/>
      <c r="PGI23" s="305"/>
      <c r="PGJ23" s="305"/>
      <c r="PGK23" s="305"/>
      <c r="PGL23" s="305"/>
      <c r="PGM23" s="305"/>
      <c r="PGN23" s="305"/>
      <c r="PGO23" s="305"/>
      <c r="PGP23" s="305"/>
      <c r="PGQ23" s="305"/>
      <c r="PGR23" s="305"/>
      <c r="PGS23" s="305"/>
      <c r="PGT23" s="305"/>
      <c r="PGU23" s="305"/>
      <c r="PGV23" s="305"/>
      <c r="PGW23" s="305"/>
      <c r="PGX23" s="305"/>
      <c r="PGY23" s="305"/>
      <c r="PGZ23" s="305"/>
      <c r="PHA23" s="305"/>
      <c r="PHB23" s="305"/>
      <c r="PHC23" s="305"/>
      <c r="PHD23" s="305"/>
      <c r="PHE23" s="305"/>
      <c r="PHF23" s="305"/>
      <c r="PHG23" s="305"/>
      <c r="PHH23" s="305"/>
      <c r="PHI23" s="305"/>
      <c r="PHJ23" s="305"/>
      <c r="PHK23" s="305"/>
      <c r="PHL23" s="305"/>
      <c r="PHM23" s="305"/>
      <c r="PHN23" s="305"/>
      <c r="PHO23" s="305"/>
      <c r="PHP23" s="305"/>
      <c r="PHQ23" s="305"/>
      <c r="PHR23" s="305"/>
      <c r="PHS23" s="305"/>
      <c r="PHT23" s="305"/>
      <c r="PHU23" s="305"/>
      <c r="PHV23" s="305"/>
      <c r="PHW23" s="305"/>
      <c r="PHX23" s="305"/>
      <c r="PHY23" s="305"/>
      <c r="PHZ23" s="305"/>
      <c r="PIA23" s="305"/>
      <c r="PIB23" s="305"/>
      <c r="PIC23" s="305"/>
      <c r="PID23" s="305"/>
      <c r="PIE23" s="305"/>
      <c r="PIF23" s="305"/>
      <c r="PIG23" s="305"/>
      <c r="PIH23" s="305"/>
      <c r="PII23" s="305"/>
      <c r="PIJ23" s="305"/>
      <c r="PIK23" s="305"/>
      <c r="PIL23" s="305"/>
      <c r="PIM23" s="305"/>
      <c r="PIN23" s="305"/>
      <c r="PIO23" s="305"/>
      <c r="PIP23" s="305"/>
      <c r="PIQ23" s="305"/>
      <c r="PIR23" s="305"/>
      <c r="PIS23" s="305"/>
      <c r="PIT23" s="305"/>
      <c r="PIU23" s="305"/>
      <c r="PIV23" s="305"/>
      <c r="PIW23" s="305"/>
      <c r="PIX23" s="305"/>
      <c r="PIY23" s="305"/>
      <c r="PIZ23" s="305"/>
      <c r="PJA23" s="305"/>
      <c r="PJB23" s="305"/>
      <c r="PJC23" s="305"/>
      <c r="PJD23" s="305"/>
      <c r="PJE23" s="305"/>
      <c r="PJF23" s="305"/>
      <c r="PJG23" s="305"/>
      <c r="PJH23" s="305"/>
      <c r="PJI23" s="305"/>
      <c r="PJJ23" s="305"/>
      <c r="PJK23" s="305"/>
      <c r="PJL23" s="305"/>
      <c r="PJM23" s="305"/>
      <c r="PJN23" s="305"/>
      <c r="PJO23" s="305"/>
      <c r="PJP23" s="305"/>
      <c r="PJQ23" s="305"/>
      <c r="PJR23" s="305"/>
      <c r="PJS23" s="305"/>
      <c r="PJT23" s="305"/>
      <c r="PJU23" s="305"/>
      <c r="PJV23" s="305"/>
      <c r="PJW23" s="305"/>
      <c r="PJX23" s="305"/>
      <c r="PJY23" s="305"/>
      <c r="PJZ23" s="305"/>
      <c r="PKA23" s="305"/>
      <c r="PKB23" s="305"/>
      <c r="PKC23" s="305"/>
      <c r="PKD23" s="305"/>
      <c r="PKE23" s="305"/>
      <c r="PKF23" s="305"/>
      <c r="PKG23" s="305"/>
      <c r="PKH23" s="305"/>
      <c r="PKI23" s="305"/>
      <c r="PKJ23" s="305"/>
      <c r="PKK23" s="305"/>
      <c r="PKL23" s="305"/>
      <c r="PKM23" s="305"/>
      <c r="PKN23" s="305"/>
      <c r="PKO23" s="305"/>
      <c r="PKP23" s="305"/>
      <c r="PKQ23" s="305"/>
      <c r="PKR23" s="305"/>
      <c r="PKS23" s="305"/>
      <c r="PKT23" s="305"/>
      <c r="PKU23" s="305"/>
      <c r="PKV23" s="305"/>
      <c r="PKW23" s="305"/>
      <c r="PKX23" s="305"/>
      <c r="PKY23" s="305"/>
      <c r="PKZ23" s="305"/>
      <c r="PLA23" s="305"/>
      <c r="PLB23" s="305"/>
      <c r="PLC23" s="305"/>
      <c r="PLD23" s="305"/>
      <c r="PLE23" s="305"/>
      <c r="PLF23" s="305"/>
      <c r="PLG23" s="305"/>
      <c r="PLH23" s="305"/>
      <c r="PLI23" s="305"/>
      <c r="PLJ23" s="305"/>
      <c r="PLK23" s="305"/>
      <c r="PLL23" s="305"/>
      <c r="PLM23" s="305"/>
      <c r="PLN23" s="305"/>
      <c r="PLO23" s="305"/>
      <c r="PLP23" s="305"/>
      <c r="PLQ23" s="305"/>
      <c r="PLR23" s="305"/>
      <c r="PLS23" s="305"/>
      <c r="PLT23" s="305"/>
      <c r="PLU23" s="305"/>
      <c r="PLV23" s="305"/>
      <c r="PLW23" s="305"/>
      <c r="PLX23" s="305"/>
      <c r="PLY23" s="305"/>
      <c r="PLZ23" s="305"/>
      <c r="PMA23" s="305"/>
      <c r="PMB23" s="305"/>
      <c r="PMC23" s="305"/>
      <c r="PMD23" s="305"/>
      <c r="PME23" s="305"/>
      <c r="PMF23" s="305"/>
      <c r="PMG23" s="305"/>
      <c r="PMH23" s="305"/>
      <c r="PMI23" s="305"/>
      <c r="PMJ23" s="305"/>
      <c r="PMK23" s="305"/>
      <c r="PML23" s="305"/>
      <c r="PMM23" s="305"/>
      <c r="PMN23" s="305"/>
      <c r="PMO23" s="305"/>
      <c r="PMP23" s="305"/>
      <c r="PMQ23" s="305"/>
      <c r="PMR23" s="305"/>
      <c r="PMS23" s="305"/>
      <c r="PMT23" s="305"/>
      <c r="PMU23" s="305"/>
      <c r="PMV23" s="305"/>
      <c r="PMW23" s="305"/>
      <c r="PMX23" s="305"/>
      <c r="PMY23" s="305"/>
      <c r="PMZ23" s="305"/>
      <c r="PNA23" s="305"/>
      <c r="PNB23" s="305"/>
      <c r="PNC23" s="305"/>
      <c r="PND23" s="305"/>
      <c r="PNE23" s="305"/>
      <c r="PNF23" s="305"/>
      <c r="PNG23" s="305"/>
      <c r="PNH23" s="305"/>
      <c r="PNI23" s="305"/>
      <c r="PNJ23" s="305"/>
      <c r="PNK23" s="305"/>
      <c r="PNL23" s="305"/>
      <c r="PNM23" s="305"/>
      <c r="PNN23" s="305"/>
      <c r="PNO23" s="305"/>
      <c r="PNP23" s="305"/>
      <c r="PNQ23" s="305"/>
      <c r="PNR23" s="305"/>
      <c r="PNS23" s="305"/>
      <c r="PNT23" s="305"/>
      <c r="PNU23" s="305"/>
      <c r="PNV23" s="305"/>
      <c r="PNW23" s="305"/>
      <c r="PNX23" s="305"/>
      <c r="PNY23" s="305"/>
      <c r="PNZ23" s="305"/>
      <c r="POA23" s="305"/>
      <c r="POB23" s="305"/>
      <c r="POC23" s="305"/>
      <c r="POD23" s="305"/>
      <c r="POE23" s="305"/>
      <c r="POF23" s="305"/>
      <c r="POG23" s="305"/>
      <c r="POH23" s="305"/>
      <c r="POI23" s="305"/>
      <c r="POJ23" s="305"/>
      <c r="POK23" s="305"/>
      <c r="POL23" s="305"/>
      <c r="POM23" s="305"/>
      <c r="PON23" s="305"/>
      <c r="POO23" s="305"/>
      <c r="POP23" s="305"/>
      <c r="POQ23" s="305"/>
      <c r="POR23" s="305"/>
      <c r="POS23" s="305"/>
      <c r="POT23" s="305"/>
      <c r="POU23" s="305"/>
      <c r="POV23" s="305"/>
      <c r="POW23" s="305"/>
      <c r="POX23" s="305"/>
      <c r="POY23" s="305"/>
      <c r="POZ23" s="305"/>
      <c r="PPA23" s="305"/>
      <c r="PPB23" s="305"/>
      <c r="PPC23" s="305"/>
      <c r="PPD23" s="305"/>
      <c r="PPE23" s="305"/>
      <c r="PPF23" s="305"/>
      <c r="PPG23" s="305"/>
      <c r="PPH23" s="305"/>
      <c r="PPI23" s="305"/>
      <c r="PPJ23" s="305"/>
      <c r="PPK23" s="305"/>
      <c r="PPL23" s="305"/>
      <c r="PPM23" s="305"/>
      <c r="PPN23" s="305"/>
      <c r="PPO23" s="305"/>
      <c r="PPP23" s="305"/>
      <c r="PPQ23" s="305"/>
      <c r="PPR23" s="305"/>
      <c r="PPS23" s="305"/>
      <c r="PPT23" s="305"/>
      <c r="PPU23" s="305"/>
      <c r="PPV23" s="305"/>
      <c r="PPW23" s="305"/>
      <c r="PPX23" s="305"/>
      <c r="PPY23" s="305"/>
      <c r="PPZ23" s="305"/>
      <c r="PQA23" s="305"/>
      <c r="PQB23" s="305"/>
      <c r="PQC23" s="305"/>
      <c r="PQD23" s="305"/>
      <c r="PQE23" s="305"/>
      <c r="PQF23" s="305"/>
      <c r="PQG23" s="305"/>
      <c r="PQH23" s="305"/>
      <c r="PQI23" s="305"/>
      <c r="PQJ23" s="305"/>
      <c r="PQK23" s="305"/>
      <c r="PQL23" s="305"/>
      <c r="PQM23" s="305"/>
      <c r="PQN23" s="305"/>
      <c r="PQO23" s="305"/>
      <c r="PQP23" s="305"/>
      <c r="PQQ23" s="305"/>
      <c r="PQR23" s="305"/>
      <c r="PQS23" s="305"/>
      <c r="PQT23" s="305"/>
      <c r="PQU23" s="305"/>
      <c r="PQV23" s="305"/>
      <c r="PQW23" s="305"/>
      <c r="PQX23" s="305"/>
      <c r="PQY23" s="305"/>
      <c r="PQZ23" s="305"/>
      <c r="PRA23" s="305"/>
      <c r="PRB23" s="305"/>
      <c r="PRC23" s="305"/>
      <c r="PRD23" s="305"/>
      <c r="PRE23" s="305"/>
      <c r="PRF23" s="305"/>
      <c r="PRG23" s="305"/>
      <c r="PRH23" s="305"/>
      <c r="PRI23" s="305"/>
      <c r="PRJ23" s="305"/>
      <c r="PRK23" s="305"/>
      <c r="PRL23" s="305"/>
      <c r="PRM23" s="305"/>
      <c r="PRN23" s="305"/>
      <c r="PRO23" s="305"/>
      <c r="PRP23" s="305"/>
      <c r="PRQ23" s="305"/>
      <c r="PRR23" s="305"/>
      <c r="PRS23" s="305"/>
      <c r="PRT23" s="305"/>
      <c r="PRU23" s="305"/>
      <c r="PRV23" s="305"/>
      <c r="PRW23" s="305"/>
      <c r="PRX23" s="305"/>
      <c r="PRY23" s="305"/>
      <c r="PRZ23" s="305"/>
      <c r="PSA23" s="305"/>
      <c r="PSB23" s="305"/>
      <c r="PSC23" s="305"/>
      <c r="PSD23" s="305"/>
      <c r="PSE23" s="305"/>
      <c r="PSF23" s="305"/>
      <c r="PSG23" s="305"/>
      <c r="PSH23" s="305"/>
      <c r="PSI23" s="305"/>
      <c r="PSJ23" s="305"/>
      <c r="PSK23" s="305"/>
      <c r="PSL23" s="305"/>
      <c r="PSM23" s="305"/>
      <c r="PSN23" s="305"/>
      <c r="PSO23" s="305"/>
      <c r="PSP23" s="305"/>
      <c r="PSQ23" s="305"/>
      <c r="PSR23" s="305"/>
      <c r="PSS23" s="305"/>
      <c r="PST23" s="305"/>
      <c r="PSU23" s="305"/>
      <c r="PSV23" s="305"/>
      <c r="PSW23" s="305"/>
      <c r="PSX23" s="305"/>
      <c r="PSY23" s="305"/>
      <c r="PSZ23" s="305"/>
      <c r="PTA23" s="305"/>
      <c r="PTB23" s="305"/>
      <c r="PTC23" s="305"/>
      <c r="PTD23" s="305"/>
      <c r="PTE23" s="305"/>
      <c r="PTF23" s="305"/>
      <c r="PTG23" s="305"/>
      <c r="PTH23" s="305"/>
      <c r="PTI23" s="305"/>
      <c r="PTJ23" s="305"/>
      <c r="PTK23" s="305"/>
      <c r="PTL23" s="305"/>
      <c r="PTM23" s="305"/>
      <c r="PTN23" s="305"/>
      <c r="PTO23" s="305"/>
      <c r="PTP23" s="305"/>
      <c r="PTQ23" s="305"/>
      <c r="PTR23" s="305"/>
      <c r="PTS23" s="305"/>
      <c r="PTT23" s="305"/>
      <c r="PTU23" s="305"/>
      <c r="PTV23" s="305"/>
      <c r="PTW23" s="305"/>
      <c r="PTX23" s="305"/>
      <c r="PTY23" s="305"/>
      <c r="PTZ23" s="305"/>
      <c r="PUA23" s="305"/>
      <c r="PUB23" s="305"/>
      <c r="PUC23" s="305"/>
      <c r="PUD23" s="305"/>
      <c r="PUE23" s="305"/>
      <c r="PUF23" s="305"/>
      <c r="PUG23" s="305"/>
      <c r="PUH23" s="305"/>
      <c r="PUI23" s="305"/>
      <c r="PUJ23" s="305"/>
      <c r="PUK23" s="305"/>
      <c r="PUL23" s="305"/>
      <c r="PUM23" s="305"/>
      <c r="PUN23" s="305"/>
      <c r="PUO23" s="305"/>
      <c r="PUP23" s="305"/>
      <c r="PUQ23" s="305"/>
      <c r="PUR23" s="305"/>
      <c r="PUS23" s="305"/>
      <c r="PUT23" s="305"/>
      <c r="PUU23" s="305"/>
      <c r="PUV23" s="305"/>
      <c r="PUW23" s="305"/>
      <c r="PUX23" s="305"/>
      <c r="PUY23" s="305"/>
      <c r="PUZ23" s="305"/>
      <c r="PVA23" s="305"/>
      <c r="PVB23" s="305"/>
      <c r="PVC23" s="305"/>
      <c r="PVD23" s="305"/>
      <c r="PVE23" s="305"/>
      <c r="PVF23" s="305"/>
      <c r="PVG23" s="305"/>
      <c r="PVH23" s="305"/>
      <c r="PVI23" s="305"/>
      <c r="PVJ23" s="305"/>
      <c r="PVK23" s="305"/>
      <c r="PVL23" s="305"/>
      <c r="PVM23" s="305"/>
      <c r="PVN23" s="305"/>
      <c r="PVO23" s="305"/>
      <c r="PVP23" s="305"/>
      <c r="PVQ23" s="305"/>
      <c r="PVR23" s="305"/>
      <c r="PVS23" s="305"/>
      <c r="PVT23" s="305"/>
      <c r="PVU23" s="305"/>
      <c r="PVV23" s="305"/>
      <c r="PVW23" s="305"/>
      <c r="PVX23" s="305"/>
      <c r="PVY23" s="305"/>
      <c r="PVZ23" s="305"/>
      <c r="PWA23" s="305"/>
      <c r="PWB23" s="305"/>
      <c r="PWC23" s="305"/>
      <c r="PWD23" s="305"/>
      <c r="PWE23" s="305"/>
      <c r="PWF23" s="305"/>
      <c r="PWG23" s="305"/>
      <c r="PWH23" s="305"/>
      <c r="PWI23" s="305"/>
      <c r="PWJ23" s="305"/>
      <c r="PWK23" s="305"/>
      <c r="PWL23" s="305"/>
      <c r="PWM23" s="305"/>
      <c r="PWN23" s="305"/>
      <c r="PWO23" s="305"/>
      <c r="PWP23" s="305"/>
      <c r="PWQ23" s="305"/>
      <c r="PWR23" s="305"/>
      <c r="PWS23" s="305"/>
      <c r="PWT23" s="305"/>
      <c r="PWU23" s="305"/>
      <c r="PWV23" s="305"/>
      <c r="PWW23" s="305"/>
      <c r="PWX23" s="305"/>
      <c r="PWY23" s="305"/>
      <c r="PWZ23" s="305"/>
      <c r="PXA23" s="305"/>
      <c r="PXB23" s="305"/>
      <c r="PXC23" s="305"/>
      <c r="PXD23" s="305"/>
      <c r="PXE23" s="305"/>
      <c r="PXF23" s="305"/>
      <c r="PXG23" s="305"/>
      <c r="PXH23" s="305"/>
      <c r="PXI23" s="305"/>
      <c r="PXJ23" s="305"/>
      <c r="PXK23" s="305"/>
      <c r="PXL23" s="305"/>
      <c r="PXM23" s="305"/>
      <c r="PXN23" s="305"/>
      <c r="PXO23" s="305"/>
      <c r="PXP23" s="305"/>
      <c r="PXQ23" s="305"/>
      <c r="PXR23" s="305"/>
      <c r="PXS23" s="305"/>
      <c r="PXT23" s="305"/>
      <c r="PXU23" s="305"/>
      <c r="PXV23" s="305"/>
      <c r="PXW23" s="305"/>
      <c r="PXX23" s="305"/>
      <c r="PXY23" s="305"/>
      <c r="PXZ23" s="305"/>
      <c r="PYA23" s="305"/>
      <c r="PYB23" s="305"/>
      <c r="PYC23" s="305"/>
      <c r="PYD23" s="305"/>
      <c r="PYE23" s="305"/>
      <c r="PYF23" s="305"/>
      <c r="PYG23" s="305"/>
      <c r="PYH23" s="305"/>
      <c r="PYI23" s="305"/>
      <c r="PYJ23" s="305"/>
      <c r="PYK23" s="305"/>
      <c r="PYL23" s="305"/>
      <c r="PYM23" s="305"/>
      <c r="PYN23" s="305"/>
      <c r="PYO23" s="305"/>
      <c r="PYP23" s="305"/>
      <c r="PYQ23" s="305"/>
      <c r="PYR23" s="305"/>
      <c r="PYS23" s="305"/>
      <c r="PYT23" s="305"/>
      <c r="PYU23" s="305"/>
      <c r="PYV23" s="305"/>
      <c r="PYW23" s="305"/>
      <c r="PYX23" s="305"/>
      <c r="PYY23" s="305"/>
      <c r="PYZ23" s="305"/>
      <c r="PZA23" s="305"/>
      <c r="PZB23" s="305"/>
      <c r="PZC23" s="305"/>
      <c r="PZD23" s="305"/>
      <c r="PZE23" s="305"/>
      <c r="PZF23" s="305"/>
      <c r="PZG23" s="305"/>
      <c r="PZH23" s="305"/>
      <c r="PZI23" s="305"/>
      <c r="PZJ23" s="305"/>
      <c r="PZK23" s="305"/>
      <c r="PZL23" s="305"/>
      <c r="PZM23" s="305"/>
      <c r="PZN23" s="305"/>
      <c r="PZO23" s="305"/>
      <c r="PZP23" s="305"/>
      <c r="PZQ23" s="305"/>
      <c r="PZR23" s="305"/>
      <c r="PZS23" s="305"/>
      <c r="PZT23" s="305"/>
      <c r="PZU23" s="305"/>
      <c r="PZV23" s="305"/>
      <c r="PZW23" s="305"/>
      <c r="PZX23" s="305"/>
      <c r="PZY23" s="305"/>
      <c r="PZZ23" s="305"/>
      <c r="QAA23" s="305"/>
      <c r="QAB23" s="305"/>
      <c r="QAC23" s="305"/>
      <c r="QAD23" s="305"/>
      <c r="QAE23" s="305"/>
      <c r="QAF23" s="305"/>
      <c r="QAG23" s="305"/>
      <c r="QAH23" s="305"/>
      <c r="QAI23" s="305"/>
      <c r="QAJ23" s="305"/>
      <c r="QAK23" s="305"/>
      <c r="QAL23" s="305"/>
      <c r="QAM23" s="305"/>
      <c r="QAN23" s="305"/>
      <c r="QAO23" s="305"/>
      <c r="QAP23" s="305"/>
      <c r="QAQ23" s="305"/>
      <c r="QAR23" s="305"/>
      <c r="QAS23" s="305"/>
      <c r="QAT23" s="305"/>
      <c r="QAU23" s="305"/>
      <c r="QAV23" s="305"/>
      <c r="QAW23" s="305"/>
      <c r="QAX23" s="305"/>
      <c r="QAY23" s="305"/>
      <c r="QAZ23" s="305"/>
      <c r="QBA23" s="305"/>
      <c r="QBB23" s="305"/>
      <c r="QBC23" s="305"/>
      <c r="QBD23" s="305"/>
      <c r="QBE23" s="305"/>
      <c r="QBF23" s="305"/>
      <c r="QBG23" s="305"/>
      <c r="QBH23" s="305"/>
      <c r="QBI23" s="305"/>
      <c r="QBJ23" s="305"/>
      <c r="QBK23" s="305"/>
      <c r="QBL23" s="305"/>
      <c r="QBM23" s="305"/>
      <c r="QBN23" s="305"/>
      <c r="QBO23" s="305"/>
      <c r="QBP23" s="305"/>
      <c r="QBQ23" s="305"/>
      <c r="QBR23" s="305"/>
      <c r="QBS23" s="305"/>
      <c r="QBT23" s="305"/>
      <c r="QBU23" s="305"/>
      <c r="QBV23" s="305"/>
      <c r="QBW23" s="305"/>
      <c r="QBX23" s="305"/>
      <c r="QBY23" s="305"/>
      <c r="QBZ23" s="305"/>
      <c r="QCA23" s="305"/>
      <c r="QCB23" s="305"/>
      <c r="QCC23" s="305"/>
      <c r="QCD23" s="305"/>
      <c r="QCE23" s="305"/>
      <c r="QCF23" s="305"/>
      <c r="QCG23" s="305"/>
      <c r="QCH23" s="305"/>
      <c r="QCI23" s="305"/>
      <c r="QCJ23" s="305"/>
      <c r="QCK23" s="305"/>
      <c r="QCL23" s="305"/>
      <c r="QCM23" s="305"/>
      <c r="QCN23" s="305"/>
      <c r="QCO23" s="305"/>
      <c r="QCP23" s="305"/>
      <c r="QCQ23" s="305"/>
      <c r="QCR23" s="305"/>
      <c r="QCS23" s="305"/>
      <c r="QCT23" s="305"/>
      <c r="QCU23" s="305"/>
      <c r="QCV23" s="305"/>
      <c r="QCW23" s="305"/>
      <c r="QCX23" s="305"/>
      <c r="QCY23" s="305"/>
      <c r="QCZ23" s="305"/>
      <c r="QDA23" s="305"/>
      <c r="QDB23" s="305"/>
      <c r="QDC23" s="305"/>
      <c r="QDD23" s="305"/>
      <c r="QDE23" s="305"/>
      <c r="QDF23" s="305"/>
      <c r="QDG23" s="305"/>
      <c r="QDH23" s="305"/>
      <c r="QDI23" s="305"/>
      <c r="QDJ23" s="305"/>
      <c r="QDK23" s="305"/>
      <c r="QDL23" s="305"/>
      <c r="QDM23" s="305"/>
      <c r="QDN23" s="305"/>
      <c r="QDO23" s="305"/>
      <c r="QDP23" s="305"/>
      <c r="QDQ23" s="305"/>
      <c r="QDR23" s="305"/>
      <c r="QDS23" s="305"/>
      <c r="QDT23" s="305"/>
      <c r="QDU23" s="305"/>
      <c r="QDV23" s="305"/>
      <c r="QDW23" s="305"/>
      <c r="QDX23" s="305"/>
      <c r="QDY23" s="305"/>
      <c r="QDZ23" s="305"/>
      <c r="QEA23" s="305"/>
      <c r="QEB23" s="305"/>
      <c r="QEC23" s="305"/>
      <c r="QED23" s="305"/>
      <c r="QEE23" s="305"/>
      <c r="QEF23" s="305"/>
      <c r="QEG23" s="305"/>
      <c r="QEH23" s="305"/>
      <c r="QEI23" s="305"/>
      <c r="QEJ23" s="305"/>
      <c r="QEK23" s="305"/>
      <c r="QEL23" s="305"/>
      <c r="QEM23" s="305"/>
      <c r="QEN23" s="305"/>
      <c r="QEO23" s="305"/>
      <c r="QEP23" s="305"/>
      <c r="QEQ23" s="305"/>
      <c r="QER23" s="305"/>
      <c r="QES23" s="305"/>
      <c r="QET23" s="305"/>
      <c r="QEU23" s="305"/>
      <c r="QEV23" s="305"/>
      <c r="QEW23" s="305"/>
      <c r="QEX23" s="305"/>
      <c r="QEY23" s="305"/>
      <c r="QEZ23" s="305"/>
      <c r="QFA23" s="305"/>
      <c r="QFB23" s="305"/>
      <c r="QFC23" s="305"/>
      <c r="QFD23" s="305"/>
      <c r="QFE23" s="305"/>
      <c r="QFF23" s="305"/>
      <c r="QFG23" s="305"/>
      <c r="QFH23" s="305"/>
      <c r="QFI23" s="305"/>
      <c r="QFJ23" s="305"/>
      <c r="QFK23" s="305"/>
      <c r="QFL23" s="305"/>
      <c r="QFM23" s="305"/>
      <c r="QFN23" s="305"/>
      <c r="QFO23" s="305"/>
      <c r="QFP23" s="305"/>
      <c r="QFQ23" s="305"/>
      <c r="QFR23" s="305"/>
      <c r="QFS23" s="305"/>
      <c r="QFT23" s="305"/>
      <c r="QFU23" s="305"/>
      <c r="QFV23" s="305"/>
      <c r="QFW23" s="305"/>
      <c r="QFX23" s="305"/>
      <c r="QFY23" s="305"/>
      <c r="QFZ23" s="305"/>
      <c r="QGA23" s="305"/>
      <c r="QGB23" s="305"/>
      <c r="QGC23" s="305"/>
      <c r="QGD23" s="305"/>
      <c r="QGE23" s="305"/>
      <c r="QGF23" s="305"/>
      <c r="QGG23" s="305"/>
      <c r="QGH23" s="305"/>
      <c r="QGI23" s="305"/>
      <c r="QGJ23" s="305"/>
      <c r="QGK23" s="305"/>
      <c r="QGL23" s="305"/>
      <c r="QGM23" s="305"/>
      <c r="QGN23" s="305"/>
      <c r="QGO23" s="305"/>
      <c r="QGP23" s="305"/>
      <c r="QGQ23" s="305"/>
      <c r="QGR23" s="305"/>
      <c r="QGS23" s="305"/>
      <c r="QGT23" s="305"/>
      <c r="QGU23" s="305"/>
      <c r="QGV23" s="305"/>
      <c r="QGW23" s="305"/>
      <c r="QGX23" s="305"/>
      <c r="QGY23" s="305"/>
      <c r="QGZ23" s="305"/>
      <c r="QHA23" s="305"/>
      <c r="QHB23" s="305"/>
      <c r="QHC23" s="305"/>
      <c r="QHD23" s="305"/>
      <c r="QHE23" s="305"/>
      <c r="QHF23" s="305"/>
      <c r="QHG23" s="305"/>
      <c r="QHH23" s="305"/>
      <c r="QHI23" s="305"/>
      <c r="QHJ23" s="305"/>
      <c r="QHK23" s="305"/>
      <c r="QHL23" s="305"/>
      <c r="QHM23" s="305"/>
      <c r="QHN23" s="305"/>
      <c r="QHO23" s="305"/>
      <c r="QHP23" s="305"/>
      <c r="QHQ23" s="305"/>
      <c r="QHR23" s="305"/>
      <c r="QHS23" s="305"/>
      <c r="QHT23" s="305"/>
      <c r="QHU23" s="305"/>
      <c r="QHV23" s="305"/>
      <c r="QHW23" s="305"/>
      <c r="QHX23" s="305"/>
      <c r="QHY23" s="305"/>
      <c r="QHZ23" s="305"/>
      <c r="QIA23" s="305"/>
      <c r="QIB23" s="305"/>
      <c r="QIC23" s="305"/>
      <c r="QID23" s="305"/>
      <c r="QIE23" s="305"/>
      <c r="QIF23" s="305"/>
      <c r="QIG23" s="305"/>
      <c r="QIH23" s="305"/>
      <c r="QII23" s="305"/>
      <c r="QIJ23" s="305"/>
      <c r="QIK23" s="305"/>
      <c r="QIL23" s="305"/>
      <c r="QIM23" s="305"/>
      <c r="QIN23" s="305"/>
      <c r="QIO23" s="305"/>
      <c r="QIP23" s="305"/>
      <c r="QIQ23" s="305"/>
      <c r="QIR23" s="305"/>
      <c r="QIS23" s="305"/>
      <c r="QIT23" s="305"/>
      <c r="QIU23" s="305"/>
      <c r="QIV23" s="305"/>
      <c r="QIW23" s="305"/>
      <c r="QIX23" s="305"/>
      <c r="QIY23" s="305"/>
      <c r="QIZ23" s="305"/>
      <c r="QJA23" s="305"/>
      <c r="QJB23" s="305"/>
      <c r="QJC23" s="305"/>
      <c r="QJD23" s="305"/>
      <c r="QJE23" s="305"/>
      <c r="QJF23" s="305"/>
      <c r="QJG23" s="305"/>
      <c r="QJH23" s="305"/>
      <c r="QJI23" s="305"/>
      <c r="QJJ23" s="305"/>
      <c r="QJK23" s="305"/>
      <c r="QJL23" s="305"/>
      <c r="QJM23" s="305"/>
      <c r="QJN23" s="305"/>
      <c r="QJO23" s="305"/>
      <c r="QJP23" s="305"/>
      <c r="QJQ23" s="305"/>
      <c r="QJR23" s="305"/>
      <c r="QJS23" s="305"/>
      <c r="QJT23" s="305"/>
      <c r="QJU23" s="305"/>
      <c r="QJV23" s="305"/>
      <c r="QJW23" s="305"/>
      <c r="QJX23" s="305"/>
      <c r="QJY23" s="305"/>
      <c r="QJZ23" s="305"/>
      <c r="QKA23" s="305"/>
      <c r="QKB23" s="305"/>
      <c r="QKC23" s="305"/>
      <c r="QKD23" s="305"/>
      <c r="QKE23" s="305"/>
      <c r="QKF23" s="305"/>
      <c r="QKG23" s="305"/>
      <c r="QKH23" s="305"/>
      <c r="QKI23" s="305"/>
      <c r="QKJ23" s="305"/>
      <c r="QKK23" s="305"/>
      <c r="QKL23" s="305"/>
      <c r="QKM23" s="305"/>
      <c r="QKN23" s="305"/>
      <c r="QKO23" s="305"/>
      <c r="QKP23" s="305"/>
      <c r="QKQ23" s="305"/>
      <c r="QKR23" s="305"/>
      <c r="QKS23" s="305"/>
      <c r="QKT23" s="305"/>
      <c r="QKU23" s="305"/>
      <c r="QKV23" s="305"/>
      <c r="QKW23" s="305"/>
      <c r="QKX23" s="305"/>
      <c r="QKY23" s="305"/>
      <c r="QKZ23" s="305"/>
      <c r="QLA23" s="305"/>
      <c r="QLB23" s="305"/>
      <c r="QLC23" s="305"/>
      <c r="QLD23" s="305"/>
      <c r="QLE23" s="305"/>
      <c r="QLF23" s="305"/>
      <c r="QLG23" s="305"/>
      <c r="QLH23" s="305"/>
      <c r="QLI23" s="305"/>
      <c r="QLJ23" s="305"/>
      <c r="QLK23" s="305"/>
      <c r="QLL23" s="305"/>
      <c r="QLM23" s="305"/>
      <c r="QLN23" s="305"/>
      <c r="QLO23" s="305"/>
      <c r="QLP23" s="305"/>
      <c r="QLQ23" s="305"/>
      <c r="QLR23" s="305"/>
      <c r="QLS23" s="305"/>
      <c r="QLT23" s="305"/>
      <c r="QLU23" s="305"/>
      <c r="QLV23" s="305"/>
      <c r="QLW23" s="305"/>
      <c r="QLX23" s="305"/>
      <c r="QLY23" s="305"/>
      <c r="QLZ23" s="305"/>
      <c r="QMA23" s="305"/>
      <c r="QMB23" s="305"/>
      <c r="QMC23" s="305"/>
      <c r="QMD23" s="305"/>
      <c r="QME23" s="305"/>
      <c r="QMF23" s="305"/>
      <c r="QMG23" s="305"/>
      <c r="QMH23" s="305"/>
      <c r="QMI23" s="305"/>
      <c r="QMJ23" s="305"/>
      <c r="QMK23" s="305"/>
      <c r="QML23" s="305"/>
      <c r="QMM23" s="305"/>
      <c r="QMN23" s="305"/>
      <c r="QMO23" s="305"/>
      <c r="QMP23" s="305"/>
      <c r="QMQ23" s="305"/>
      <c r="QMR23" s="305"/>
      <c r="QMS23" s="305"/>
      <c r="QMT23" s="305"/>
      <c r="QMU23" s="305"/>
      <c r="QMV23" s="305"/>
      <c r="QMW23" s="305"/>
      <c r="QMX23" s="305"/>
      <c r="QMY23" s="305"/>
      <c r="QMZ23" s="305"/>
      <c r="QNA23" s="305"/>
      <c r="QNB23" s="305"/>
      <c r="QNC23" s="305"/>
      <c r="QND23" s="305"/>
      <c r="QNE23" s="305"/>
      <c r="QNF23" s="305"/>
      <c r="QNG23" s="305"/>
      <c r="QNH23" s="305"/>
      <c r="QNI23" s="305"/>
      <c r="QNJ23" s="305"/>
      <c r="QNK23" s="305"/>
      <c r="QNL23" s="305"/>
      <c r="QNM23" s="305"/>
      <c r="QNN23" s="305"/>
      <c r="QNO23" s="305"/>
      <c r="QNP23" s="305"/>
      <c r="QNQ23" s="305"/>
      <c r="QNR23" s="305"/>
      <c r="QNS23" s="305"/>
      <c r="QNT23" s="305"/>
      <c r="QNU23" s="305"/>
      <c r="QNV23" s="305"/>
      <c r="QNW23" s="305"/>
      <c r="QNX23" s="305"/>
      <c r="QNY23" s="305"/>
      <c r="QNZ23" s="305"/>
      <c r="QOA23" s="305"/>
      <c r="QOB23" s="305"/>
      <c r="QOC23" s="305"/>
      <c r="QOD23" s="305"/>
      <c r="QOE23" s="305"/>
      <c r="QOF23" s="305"/>
      <c r="QOG23" s="305"/>
      <c r="QOH23" s="305"/>
      <c r="QOI23" s="305"/>
      <c r="QOJ23" s="305"/>
      <c r="QOK23" s="305"/>
      <c r="QOL23" s="305"/>
      <c r="QOM23" s="305"/>
      <c r="QON23" s="305"/>
      <c r="QOO23" s="305"/>
      <c r="QOP23" s="305"/>
      <c r="QOQ23" s="305"/>
      <c r="QOR23" s="305"/>
      <c r="QOS23" s="305"/>
      <c r="QOT23" s="305"/>
      <c r="QOU23" s="305"/>
      <c r="QOV23" s="305"/>
      <c r="QOW23" s="305"/>
      <c r="QOX23" s="305"/>
      <c r="QOY23" s="305"/>
      <c r="QOZ23" s="305"/>
      <c r="QPA23" s="305"/>
      <c r="QPB23" s="305"/>
      <c r="QPC23" s="305"/>
      <c r="QPD23" s="305"/>
      <c r="QPE23" s="305"/>
      <c r="QPF23" s="305"/>
      <c r="QPG23" s="305"/>
      <c r="QPH23" s="305"/>
      <c r="QPI23" s="305"/>
      <c r="QPJ23" s="305"/>
      <c r="QPK23" s="305"/>
      <c r="QPL23" s="305"/>
      <c r="QPM23" s="305"/>
      <c r="QPN23" s="305"/>
      <c r="QPO23" s="305"/>
      <c r="QPP23" s="305"/>
      <c r="QPQ23" s="305"/>
      <c r="QPR23" s="305"/>
      <c r="QPS23" s="305"/>
      <c r="QPT23" s="305"/>
      <c r="QPU23" s="305"/>
      <c r="QPV23" s="305"/>
      <c r="QPW23" s="305"/>
      <c r="QPX23" s="305"/>
      <c r="QPY23" s="305"/>
      <c r="QPZ23" s="305"/>
      <c r="QQA23" s="305"/>
      <c r="QQB23" s="305"/>
      <c r="QQC23" s="305"/>
      <c r="QQD23" s="305"/>
      <c r="QQE23" s="305"/>
      <c r="QQF23" s="305"/>
      <c r="QQG23" s="305"/>
      <c r="QQH23" s="305"/>
      <c r="QQI23" s="305"/>
      <c r="QQJ23" s="305"/>
      <c r="QQK23" s="305"/>
      <c r="QQL23" s="305"/>
      <c r="QQM23" s="305"/>
      <c r="QQN23" s="305"/>
      <c r="QQO23" s="305"/>
      <c r="QQP23" s="305"/>
      <c r="QQQ23" s="305"/>
      <c r="QQR23" s="305"/>
      <c r="QQS23" s="305"/>
      <c r="QQT23" s="305"/>
      <c r="QQU23" s="305"/>
      <c r="QQV23" s="305"/>
      <c r="QQW23" s="305"/>
      <c r="QQX23" s="305"/>
      <c r="QQY23" s="305"/>
      <c r="QQZ23" s="305"/>
      <c r="QRA23" s="305"/>
      <c r="QRB23" s="305"/>
      <c r="QRC23" s="305"/>
      <c r="QRD23" s="305"/>
      <c r="QRE23" s="305"/>
      <c r="QRF23" s="305"/>
      <c r="QRG23" s="305"/>
      <c r="QRH23" s="305"/>
      <c r="QRI23" s="305"/>
      <c r="QRJ23" s="305"/>
      <c r="QRK23" s="305"/>
      <c r="QRL23" s="305"/>
      <c r="QRM23" s="305"/>
      <c r="QRN23" s="305"/>
      <c r="QRO23" s="305"/>
      <c r="QRP23" s="305"/>
      <c r="QRQ23" s="305"/>
      <c r="QRR23" s="305"/>
      <c r="QRS23" s="305"/>
      <c r="QRT23" s="305"/>
      <c r="QRU23" s="305"/>
      <c r="QRV23" s="305"/>
      <c r="QRW23" s="305"/>
      <c r="QRX23" s="305"/>
      <c r="QRY23" s="305"/>
      <c r="QRZ23" s="305"/>
      <c r="QSA23" s="305"/>
      <c r="QSB23" s="305"/>
      <c r="QSC23" s="305"/>
      <c r="QSD23" s="305"/>
      <c r="QSE23" s="305"/>
      <c r="QSF23" s="305"/>
      <c r="QSG23" s="305"/>
      <c r="QSH23" s="305"/>
      <c r="QSI23" s="305"/>
      <c r="QSJ23" s="305"/>
      <c r="QSK23" s="305"/>
      <c r="QSL23" s="305"/>
      <c r="QSM23" s="305"/>
      <c r="QSN23" s="305"/>
      <c r="QSO23" s="305"/>
      <c r="QSP23" s="305"/>
      <c r="QSQ23" s="305"/>
      <c r="QSR23" s="305"/>
      <c r="QSS23" s="305"/>
      <c r="QST23" s="305"/>
      <c r="QSU23" s="305"/>
      <c r="QSV23" s="305"/>
      <c r="QSW23" s="305"/>
      <c r="QSX23" s="305"/>
      <c r="QSY23" s="305"/>
      <c r="QSZ23" s="305"/>
      <c r="QTA23" s="305"/>
      <c r="QTB23" s="305"/>
      <c r="QTC23" s="305"/>
      <c r="QTD23" s="305"/>
      <c r="QTE23" s="305"/>
      <c r="QTF23" s="305"/>
      <c r="QTG23" s="305"/>
      <c r="QTH23" s="305"/>
      <c r="QTI23" s="305"/>
      <c r="QTJ23" s="305"/>
      <c r="QTK23" s="305"/>
      <c r="QTL23" s="305"/>
      <c r="QTM23" s="305"/>
      <c r="QTN23" s="305"/>
      <c r="QTO23" s="305"/>
      <c r="QTP23" s="305"/>
      <c r="QTQ23" s="305"/>
      <c r="QTR23" s="305"/>
      <c r="QTS23" s="305"/>
      <c r="QTT23" s="305"/>
      <c r="QTU23" s="305"/>
      <c r="QTV23" s="305"/>
      <c r="QTW23" s="305"/>
      <c r="QTX23" s="305"/>
      <c r="QTY23" s="305"/>
      <c r="QTZ23" s="305"/>
      <c r="QUA23" s="305"/>
      <c r="QUB23" s="305"/>
      <c r="QUC23" s="305"/>
      <c r="QUD23" s="305"/>
      <c r="QUE23" s="305"/>
      <c r="QUF23" s="305"/>
      <c r="QUG23" s="305"/>
      <c r="QUH23" s="305"/>
      <c r="QUI23" s="305"/>
      <c r="QUJ23" s="305"/>
      <c r="QUK23" s="305"/>
      <c r="QUL23" s="305"/>
      <c r="QUM23" s="305"/>
      <c r="QUN23" s="305"/>
      <c r="QUO23" s="305"/>
      <c r="QUP23" s="305"/>
      <c r="QUQ23" s="305"/>
      <c r="QUR23" s="305"/>
      <c r="QUS23" s="305"/>
      <c r="QUT23" s="305"/>
      <c r="QUU23" s="305"/>
      <c r="QUV23" s="305"/>
      <c r="QUW23" s="305"/>
      <c r="QUX23" s="305"/>
      <c r="QUY23" s="305"/>
      <c r="QUZ23" s="305"/>
      <c r="QVA23" s="305"/>
      <c r="QVB23" s="305"/>
      <c r="QVC23" s="305"/>
      <c r="QVD23" s="305"/>
      <c r="QVE23" s="305"/>
      <c r="QVF23" s="305"/>
      <c r="QVG23" s="305"/>
      <c r="QVH23" s="305"/>
      <c r="QVI23" s="305"/>
      <c r="QVJ23" s="305"/>
      <c r="QVK23" s="305"/>
      <c r="QVL23" s="305"/>
      <c r="QVM23" s="305"/>
      <c r="QVN23" s="305"/>
      <c r="QVO23" s="305"/>
      <c r="QVP23" s="305"/>
      <c r="QVQ23" s="305"/>
      <c r="QVR23" s="305"/>
      <c r="QVS23" s="305"/>
      <c r="QVT23" s="305"/>
      <c r="QVU23" s="305"/>
      <c r="QVV23" s="305"/>
      <c r="QVW23" s="305"/>
      <c r="QVX23" s="305"/>
      <c r="QVY23" s="305"/>
      <c r="QVZ23" s="305"/>
      <c r="QWA23" s="305"/>
      <c r="QWB23" s="305"/>
      <c r="QWC23" s="305"/>
      <c r="QWD23" s="305"/>
      <c r="QWE23" s="305"/>
      <c r="QWF23" s="305"/>
      <c r="QWG23" s="305"/>
      <c r="QWH23" s="305"/>
      <c r="QWI23" s="305"/>
      <c r="QWJ23" s="305"/>
      <c r="QWK23" s="305"/>
      <c r="QWL23" s="305"/>
      <c r="QWM23" s="305"/>
      <c r="QWN23" s="305"/>
      <c r="QWO23" s="305"/>
      <c r="QWP23" s="305"/>
      <c r="QWQ23" s="305"/>
      <c r="QWR23" s="305"/>
      <c r="QWS23" s="305"/>
      <c r="QWT23" s="305"/>
      <c r="QWU23" s="305"/>
      <c r="QWV23" s="305"/>
      <c r="QWW23" s="305"/>
      <c r="QWX23" s="305"/>
      <c r="QWY23" s="305"/>
      <c r="QWZ23" s="305"/>
      <c r="QXA23" s="305"/>
      <c r="QXB23" s="305"/>
      <c r="QXC23" s="305"/>
      <c r="QXD23" s="305"/>
      <c r="QXE23" s="305"/>
      <c r="QXF23" s="305"/>
      <c r="QXG23" s="305"/>
      <c r="QXH23" s="305"/>
      <c r="QXI23" s="305"/>
      <c r="QXJ23" s="305"/>
      <c r="QXK23" s="305"/>
      <c r="QXL23" s="305"/>
      <c r="QXM23" s="305"/>
      <c r="QXN23" s="305"/>
      <c r="QXO23" s="305"/>
      <c r="QXP23" s="305"/>
      <c r="QXQ23" s="305"/>
      <c r="QXR23" s="305"/>
      <c r="QXS23" s="305"/>
      <c r="QXT23" s="305"/>
      <c r="QXU23" s="305"/>
      <c r="QXV23" s="305"/>
      <c r="QXW23" s="305"/>
      <c r="QXX23" s="305"/>
      <c r="QXY23" s="305"/>
      <c r="QXZ23" s="305"/>
      <c r="QYA23" s="305"/>
      <c r="QYB23" s="305"/>
      <c r="QYC23" s="305"/>
      <c r="QYD23" s="305"/>
      <c r="QYE23" s="305"/>
      <c r="QYF23" s="305"/>
      <c r="QYG23" s="305"/>
      <c r="QYH23" s="305"/>
      <c r="QYI23" s="305"/>
      <c r="QYJ23" s="305"/>
      <c r="QYK23" s="305"/>
      <c r="QYL23" s="305"/>
      <c r="QYM23" s="305"/>
      <c r="QYN23" s="305"/>
      <c r="QYO23" s="305"/>
      <c r="QYP23" s="305"/>
      <c r="QYQ23" s="305"/>
      <c r="QYR23" s="305"/>
      <c r="QYS23" s="305"/>
      <c r="QYT23" s="305"/>
      <c r="QYU23" s="305"/>
      <c r="QYV23" s="305"/>
      <c r="QYW23" s="305"/>
      <c r="QYX23" s="305"/>
      <c r="QYY23" s="305"/>
      <c r="QYZ23" s="305"/>
      <c r="QZA23" s="305"/>
      <c r="QZB23" s="305"/>
      <c r="QZC23" s="305"/>
      <c r="QZD23" s="305"/>
      <c r="QZE23" s="305"/>
      <c r="QZF23" s="305"/>
      <c r="QZG23" s="305"/>
      <c r="QZH23" s="305"/>
      <c r="QZI23" s="305"/>
      <c r="QZJ23" s="305"/>
      <c r="QZK23" s="305"/>
      <c r="QZL23" s="305"/>
      <c r="QZM23" s="305"/>
      <c r="QZN23" s="305"/>
      <c r="QZO23" s="305"/>
      <c r="QZP23" s="305"/>
      <c r="QZQ23" s="305"/>
      <c r="QZR23" s="305"/>
      <c r="QZS23" s="305"/>
      <c r="QZT23" s="305"/>
      <c r="QZU23" s="305"/>
      <c r="QZV23" s="305"/>
      <c r="QZW23" s="305"/>
      <c r="QZX23" s="305"/>
      <c r="QZY23" s="305"/>
      <c r="QZZ23" s="305"/>
      <c r="RAA23" s="305"/>
      <c r="RAB23" s="305"/>
      <c r="RAC23" s="305"/>
      <c r="RAD23" s="305"/>
      <c r="RAE23" s="305"/>
      <c r="RAF23" s="305"/>
      <c r="RAG23" s="305"/>
      <c r="RAH23" s="305"/>
      <c r="RAI23" s="305"/>
      <c r="RAJ23" s="305"/>
      <c r="RAK23" s="305"/>
      <c r="RAL23" s="305"/>
      <c r="RAM23" s="305"/>
      <c r="RAN23" s="305"/>
      <c r="RAO23" s="305"/>
      <c r="RAP23" s="305"/>
      <c r="RAQ23" s="305"/>
      <c r="RAR23" s="305"/>
      <c r="RAS23" s="305"/>
      <c r="RAT23" s="305"/>
      <c r="RAU23" s="305"/>
      <c r="RAV23" s="305"/>
      <c r="RAW23" s="305"/>
      <c r="RAX23" s="305"/>
      <c r="RAY23" s="305"/>
      <c r="RAZ23" s="305"/>
      <c r="RBA23" s="305"/>
      <c r="RBB23" s="305"/>
      <c r="RBC23" s="305"/>
      <c r="RBD23" s="305"/>
      <c r="RBE23" s="305"/>
      <c r="RBF23" s="305"/>
      <c r="RBG23" s="305"/>
      <c r="RBH23" s="305"/>
      <c r="RBI23" s="305"/>
      <c r="RBJ23" s="305"/>
      <c r="RBK23" s="305"/>
      <c r="RBL23" s="305"/>
      <c r="RBM23" s="305"/>
      <c r="RBN23" s="305"/>
      <c r="RBO23" s="305"/>
      <c r="RBP23" s="305"/>
      <c r="RBQ23" s="305"/>
      <c r="RBR23" s="305"/>
      <c r="RBS23" s="305"/>
      <c r="RBT23" s="305"/>
      <c r="RBU23" s="305"/>
      <c r="RBV23" s="305"/>
      <c r="RBW23" s="305"/>
      <c r="RBX23" s="305"/>
      <c r="RBY23" s="305"/>
      <c r="RBZ23" s="305"/>
      <c r="RCA23" s="305"/>
      <c r="RCB23" s="305"/>
      <c r="RCC23" s="305"/>
      <c r="RCD23" s="305"/>
      <c r="RCE23" s="305"/>
      <c r="RCF23" s="305"/>
      <c r="RCG23" s="305"/>
      <c r="RCH23" s="305"/>
      <c r="RCI23" s="305"/>
      <c r="RCJ23" s="305"/>
      <c r="RCK23" s="305"/>
      <c r="RCL23" s="305"/>
      <c r="RCM23" s="305"/>
      <c r="RCN23" s="305"/>
      <c r="RCO23" s="305"/>
      <c r="RCP23" s="305"/>
      <c r="RCQ23" s="305"/>
      <c r="RCR23" s="305"/>
      <c r="RCS23" s="305"/>
      <c r="RCT23" s="305"/>
      <c r="RCU23" s="305"/>
      <c r="RCV23" s="305"/>
      <c r="RCW23" s="305"/>
      <c r="RCX23" s="305"/>
      <c r="RCY23" s="305"/>
      <c r="RCZ23" s="305"/>
      <c r="RDA23" s="305"/>
      <c r="RDB23" s="305"/>
      <c r="RDC23" s="305"/>
      <c r="RDD23" s="305"/>
      <c r="RDE23" s="305"/>
      <c r="RDF23" s="305"/>
      <c r="RDG23" s="305"/>
      <c r="RDH23" s="305"/>
      <c r="RDI23" s="305"/>
      <c r="RDJ23" s="305"/>
      <c r="RDK23" s="305"/>
      <c r="RDL23" s="305"/>
      <c r="RDM23" s="305"/>
      <c r="RDN23" s="305"/>
      <c r="RDO23" s="305"/>
      <c r="RDP23" s="305"/>
      <c r="RDQ23" s="305"/>
      <c r="RDR23" s="305"/>
      <c r="RDS23" s="305"/>
      <c r="RDT23" s="305"/>
      <c r="RDU23" s="305"/>
      <c r="RDV23" s="305"/>
      <c r="RDW23" s="305"/>
      <c r="RDX23" s="305"/>
      <c r="RDY23" s="305"/>
      <c r="RDZ23" s="305"/>
      <c r="REA23" s="305"/>
      <c r="REB23" s="305"/>
      <c r="REC23" s="305"/>
      <c r="RED23" s="305"/>
      <c r="REE23" s="305"/>
      <c r="REF23" s="305"/>
      <c r="REG23" s="305"/>
      <c r="REH23" s="305"/>
      <c r="REI23" s="305"/>
      <c r="REJ23" s="305"/>
      <c r="REK23" s="305"/>
      <c r="REL23" s="305"/>
      <c r="REM23" s="305"/>
      <c r="REN23" s="305"/>
      <c r="REO23" s="305"/>
      <c r="REP23" s="305"/>
      <c r="REQ23" s="305"/>
      <c r="RER23" s="305"/>
      <c r="RES23" s="305"/>
      <c r="RET23" s="305"/>
      <c r="REU23" s="305"/>
      <c r="REV23" s="305"/>
      <c r="REW23" s="305"/>
      <c r="REX23" s="305"/>
      <c r="REY23" s="305"/>
      <c r="REZ23" s="305"/>
      <c r="RFA23" s="305"/>
      <c r="RFB23" s="305"/>
      <c r="RFC23" s="305"/>
      <c r="RFD23" s="305"/>
      <c r="RFE23" s="305"/>
      <c r="RFF23" s="305"/>
      <c r="RFG23" s="305"/>
      <c r="RFH23" s="305"/>
      <c r="RFI23" s="305"/>
      <c r="RFJ23" s="305"/>
      <c r="RFK23" s="305"/>
      <c r="RFL23" s="305"/>
      <c r="RFM23" s="305"/>
      <c r="RFN23" s="305"/>
      <c r="RFO23" s="305"/>
      <c r="RFP23" s="305"/>
      <c r="RFQ23" s="305"/>
      <c r="RFR23" s="305"/>
      <c r="RFS23" s="305"/>
      <c r="RFT23" s="305"/>
      <c r="RFU23" s="305"/>
      <c r="RFV23" s="305"/>
      <c r="RFW23" s="305"/>
      <c r="RFX23" s="305"/>
      <c r="RFY23" s="305"/>
      <c r="RFZ23" s="305"/>
      <c r="RGA23" s="305"/>
      <c r="RGB23" s="305"/>
      <c r="RGC23" s="305"/>
      <c r="RGD23" s="305"/>
      <c r="RGE23" s="305"/>
      <c r="RGF23" s="305"/>
      <c r="RGG23" s="305"/>
      <c r="RGH23" s="305"/>
      <c r="RGI23" s="305"/>
      <c r="RGJ23" s="305"/>
      <c r="RGK23" s="305"/>
      <c r="RGL23" s="305"/>
      <c r="RGM23" s="305"/>
      <c r="RGN23" s="305"/>
      <c r="RGO23" s="305"/>
      <c r="RGP23" s="305"/>
      <c r="RGQ23" s="305"/>
      <c r="RGR23" s="305"/>
      <c r="RGS23" s="305"/>
      <c r="RGT23" s="305"/>
      <c r="RGU23" s="305"/>
      <c r="RGV23" s="305"/>
      <c r="RGW23" s="305"/>
      <c r="RGX23" s="305"/>
      <c r="RGY23" s="305"/>
      <c r="RGZ23" s="305"/>
      <c r="RHA23" s="305"/>
      <c r="RHB23" s="305"/>
      <c r="RHC23" s="305"/>
      <c r="RHD23" s="305"/>
      <c r="RHE23" s="305"/>
      <c r="RHF23" s="305"/>
      <c r="RHG23" s="305"/>
      <c r="RHH23" s="305"/>
      <c r="RHI23" s="305"/>
      <c r="RHJ23" s="305"/>
      <c r="RHK23" s="305"/>
      <c r="RHL23" s="305"/>
      <c r="RHM23" s="305"/>
      <c r="RHN23" s="305"/>
      <c r="RHO23" s="305"/>
      <c r="RHP23" s="305"/>
      <c r="RHQ23" s="305"/>
      <c r="RHR23" s="305"/>
      <c r="RHS23" s="305"/>
      <c r="RHT23" s="305"/>
      <c r="RHU23" s="305"/>
      <c r="RHV23" s="305"/>
      <c r="RHW23" s="305"/>
      <c r="RHX23" s="305"/>
      <c r="RHY23" s="305"/>
      <c r="RHZ23" s="305"/>
      <c r="RIA23" s="305"/>
      <c r="RIB23" s="305"/>
      <c r="RIC23" s="305"/>
      <c r="RID23" s="305"/>
      <c r="RIE23" s="305"/>
      <c r="RIF23" s="305"/>
      <c r="RIG23" s="305"/>
      <c r="RIH23" s="305"/>
      <c r="RII23" s="305"/>
      <c r="RIJ23" s="305"/>
      <c r="RIK23" s="305"/>
      <c r="RIL23" s="305"/>
      <c r="RIM23" s="305"/>
      <c r="RIN23" s="305"/>
      <c r="RIO23" s="305"/>
      <c r="RIP23" s="305"/>
      <c r="RIQ23" s="305"/>
      <c r="RIR23" s="305"/>
      <c r="RIS23" s="305"/>
      <c r="RIT23" s="305"/>
      <c r="RIU23" s="305"/>
      <c r="RIV23" s="305"/>
      <c r="RIW23" s="305"/>
      <c r="RIX23" s="305"/>
      <c r="RIY23" s="305"/>
      <c r="RIZ23" s="305"/>
      <c r="RJA23" s="305"/>
      <c r="RJB23" s="305"/>
      <c r="RJC23" s="305"/>
      <c r="RJD23" s="305"/>
      <c r="RJE23" s="305"/>
      <c r="RJF23" s="305"/>
      <c r="RJG23" s="305"/>
      <c r="RJH23" s="305"/>
      <c r="RJI23" s="305"/>
      <c r="RJJ23" s="305"/>
      <c r="RJK23" s="305"/>
      <c r="RJL23" s="305"/>
      <c r="RJM23" s="305"/>
      <c r="RJN23" s="305"/>
      <c r="RJO23" s="305"/>
      <c r="RJP23" s="305"/>
      <c r="RJQ23" s="305"/>
      <c r="RJR23" s="305"/>
      <c r="RJS23" s="305"/>
      <c r="RJT23" s="305"/>
      <c r="RJU23" s="305"/>
      <c r="RJV23" s="305"/>
      <c r="RJW23" s="305"/>
      <c r="RJX23" s="305"/>
      <c r="RJY23" s="305"/>
      <c r="RJZ23" s="305"/>
      <c r="RKA23" s="305"/>
      <c r="RKB23" s="305"/>
      <c r="RKC23" s="305"/>
      <c r="RKD23" s="305"/>
      <c r="RKE23" s="305"/>
      <c r="RKF23" s="305"/>
      <c r="RKG23" s="305"/>
      <c r="RKH23" s="305"/>
      <c r="RKI23" s="305"/>
      <c r="RKJ23" s="305"/>
      <c r="RKK23" s="305"/>
      <c r="RKL23" s="305"/>
      <c r="RKM23" s="305"/>
      <c r="RKN23" s="305"/>
      <c r="RKO23" s="305"/>
      <c r="RKP23" s="305"/>
      <c r="RKQ23" s="305"/>
      <c r="RKR23" s="305"/>
      <c r="RKS23" s="305"/>
      <c r="RKT23" s="305"/>
      <c r="RKU23" s="305"/>
      <c r="RKV23" s="305"/>
      <c r="RKW23" s="305"/>
      <c r="RKX23" s="305"/>
      <c r="RKY23" s="305"/>
      <c r="RKZ23" s="305"/>
      <c r="RLA23" s="305"/>
      <c r="RLB23" s="305"/>
      <c r="RLC23" s="305"/>
      <c r="RLD23" s="305"/>
      <c r="RLE23" s="305"/>
      <c r="RLF23" s="305"/>
      <c r="RLG23" s="305"/>
      <c r="RLH23" s="305"/>
      <c r="RLI23" s="305"/>
      <c r="RLJ23" s="305"/>
      <c r="RLK23" s="305"/>
      <c r="RLL23" s="305"/>
      <c r="RLM23" s="305"/>
      <c r="RLN23" s="305"/>
      <c r="RLO23" s="305"/>
      <c r="RLP23" s="305"/>
      <c r="RLQ23" s="305"/>
      <c r="RLR23" s="305"/>
      <c r="RLS23" s="305"/>
      <c r="RLT23" s="305"/>
      <c r="RLU23" s="305"/>
      <c r="RLV23" s="305"/>
      <c r="RLW23" s="305"/>
      <c r="RLX23" s="305"/>
      <c r="RLY23" s="305"/>
      <c r="RLZ23" s="305"/>
      <c r="RMA23" s="305"/>
      <c r="RMB23" s="305"/>
      <c r="RMC23" s="305"/>
      <c r="RMD23" s="305"/>
      <c r="RME23" s="305"/>
      <c r="RMF23" s="305"/>
      <c r="RMG23" s="305"/>
      <c r="RMH23" s="305"/>
      <c r="RMI23" s="305"/>
      <c r="RMJ23" s="305"/>
      <c r="RMK23" s="305"/>
      <c r="RML23" s="305"/>
      <c r="RMM23" s="305"/>
      <c r="RMN23" s="305"/>
      <c r="RMO23" s="305"/>
      <c r="RMP23" s="305"/>
      <c r="RMQ23" s="305"/>
      <c r="RMR23" s="305"/>
      <c r="RMS23" s="305"/>
      <c r="RMT23" s="305"/>
      <c r="RMU23" s="305"/>
      <c r="RMV23" s="305"/>
      <c r="RMW23" s="305"/>
      <c r="RMX23" s="305"/>
      <c r="RMY23" s="305"/>
      <c r="RMZ23" s="305"/>
      <c r="RNA23" s="305"/>
      <c r="RNB23" s="305"/>
      <c r="RNC23" s="305"/>
      <c r="RND23" s="305"/>
      <c r="RNE23" s="305"/>
      <c r="RNF23" s="305"/>
      <c r="RNG23" s="305"/>
      <c r="RNH23" s="305"/>
      <c r="RNI23" s="305"/>
      <c r="RNJ23" s="305"/>
      <c r="RNK23" s="305"/>
      <c r="RNL23" s="305"/>
      <c r="RNM23" s="305"/>
      <c r="RNN23" s="305"/>
      <c r="RNO23" s="305"/>
      <c r="RNP23" s="305"/>
      <c r="RNQ23" s="305"/>
      <c r="RNR23" s="305"/>
      <c r="RNS23" s="305"/>
      <c r="RNT23" s="305"/>
      <c r="RNU23" s="305"/>
      <c r="RNV23" s="305"/>
      <c r="RNW23" s="305"/>
      <c r="RNX23" s="305"/>
      <c r="RNY23" s="305"/>
      <c r="RNZ23" s="305"/>
      <c r="ROA23" s="305"/>
      <c r="ROB23" s="305"/>
      <c r="ROC23" s="305"/>
      <c r="ROD23" s="305"/>
      <c r="ROE23" s="305"/>
      <c r="ROF23" s="305"/>
      <c r="ROG23" s="305"/>
      <c r="ROH23" s="305"/>
      <c r="ROI23" s="305"/>
      <c r="ROJ23" s="305"/>
      <c r="ROK23" s="305"/>
      <c r="ROL23" s="305"/>
      <c r="ROM23" s="305"/>
      <c r="RON23" s="305"/>
      <c r="ROO23" s="305"/>
      <c r="ROP23" s="305"/>
      <c r="ROQ23" s="305"/>
      <c r="ROR23" s="305"/>
      <c r="ROS23" s="305"/>
      <c r="ROT23" s="305"/>
      <c r="ROU23" s="305"/>
      <c r="ROV23" s="305"/>
      <c r="ROW23" s="305"/>
      <c r="ROX23" s="305"/>
      <c r="ROY23" s="305"/>
      <c r="ROZ23" s="305"/>
      <c r="RPA23" s="305"/>
      <c r="RPB23" s="305"/>
      <c r="RPC23" s="305"/>
      <c r="RPD23" s="305"/>
      <c r="RPE23" s="305"/>
      <c r="RPF23" s="305"/>
      <c r="RPG23" s="305"/>
      <c r="RPH23" s="305"/>
      <c r="RPI23" s="305"/>
      <c r="RPJ23" s="305"/>
      <c r="RPK23" s="305"/>
      <c r="RPL23" s="305"/>
      <c r="RPM23" s="305"/>
      <c r="RPN23" s="305"/>
      <c r="RPO23" s="305"/>
      <c r="RPP23" s="305"/>
      <c r="RPQ23" s="305"/>
      <c r="RPR23" s="305"/>
      <c r="RPS23" s="305"/>
      <c r="RPT23" s="305"/>
      <c r="RPU23" s="305"/>
      <c r="RPV23" s="305"/>
      <c r="RPW23" s="305"/>
      <c r="RPX23" s="305"/>
      <c r="RPY23" s="305"/>
      <c r="RPZ23" s="305"/>
      <c r="RQA23" s="305"/>
      <c r="RQB23" s="305"/>
      <c r="RQC23" s="305"/>
      <c r="RQD23" s="305"/>
      <c r="RQE23" s="305"/>
      <c r="RQF23" s="305"/>
      <c r="RQG23" s="305"/>
      <c r="RQH23" s="305"/>
      <c r="RQI23" s="305"/>
      <c r="RQJ23" s="305"/>
      <c r="RQK23" s="305"/>
      <c r="RQL23" s="305"/>
      <c r="RQM23" s="305"/>
      <c r="RQN23" s="305"/>
      <c r="RQO23" s="305"/>
      <c r="RQP23" s="305"/>
      <c r="RQQ23" s="305"/>
      <c r="RQR23" s="305"/>
      <c r="RQS23" s="305"/>
      <c r="RQT23" s="305"/>
      <c r="RQU23" s="305"/>
      <c r="RQV23" s="305"/>
      <c r="RQW23" s="305"/>
      <c r="RQX23" s="305"/>
      <c r="RQY23" s="305"/>
      <c r="RQZ23" s="305"/>
      <c r="RRA23" s="305"/>
      <c r="RRB23" s="305"/>
      <c r="RRC23" s="305"/>
      <c r="RRD23" s="305"/>
      <c r="RRE23" s="305"/>
      <c r="RRF23" s="305"/>
      <c r="RRG23" s="305"/>
      <c r="RRH23" s="305"/>
      <c r="RRI23" s="305"/>
      <c r="RRJ23" s="305"/>
      <c r="RRK23" s="305"/>
      <c r="RRL23" s="305"/>
      <c r="RRM23" s="305"/>
      <c r="RRN23" s="305"/>
      <c r="RRO23" s="305"/>
      <c r="RRP23" s="305"/>
      <c r="RRQ23" s="305"/>
      <c r="RRR23" s="305"/>
      <c r="RRS23" s="305"/>
      <c r="RRT23" s="305"/>
      <c r="RRU23" s="305"/>
      <c r="RRV23" s="305"/>
      <c r="RRW23" s="305"/>
      <c r="RRX23" s="305"/>
      <c r="RRY23" s="305"/>
      <c r="RRZ23" s="305"/>
      <c r="RSA23" s="305"/>
      <c r="RSB23" s="305"/>
      <c r="RSC23" s="305"/>
      <c r="RSD23" s="305"/>
      <c r="RSE23" s="305"/>
      <c r="RSF23" s="305"/>
      <c r="RSG23" s="305"/>
      <c r="RSH23" s="305"/>
      <c r="RSI23" s="305"/>
      <c r="RSJ23" s="305"/>
      <c r="RSK23" s="305"/>
      <c r="RSL23" s="305"/>
      <c r="RSM23" s="305"/>
      <c r="RSN23" s="305"/>
      <c r="RSO23" s="305"/>
      <c r="RSP23" s="305"/>
      <c r="RSQ23" s="305"/>
      <c r="RSR23" s="305"/>
      <c r="RSS23" s="305"/>
      <c r="RST23" s="305"/>
      <c r="RSU23" s="305"/>
      <c r="RSV23" s="305"/>
      <c r="RSW23" s="305"/>
      <c r="RSX23" s="305"/>
      <c r="RSY23" s="305"/>
      <c r="RSZ23" s="305"/>
      <c r="RTA23" s="305"/>
      <c r="RTB23" s="305"/>
      <c r="RTC23" s="305"/>
      <c r="RTD23" s="305"/>
      <c r="RTE23" s="305"/>
      <c r="RTF23" s="305"/>
      <c r="RTG23" s="305"/>
      <c r="RTH23" s="305"/>
      <c r="RTI23" s="305"/>
      <c r="RTJ23" s="305"/>
      <c r="RTK23" s="305"/>
      <c r="RTL23" s="305"/>
      <c r="RTM23" s="305"/>
      <c r="RTN23" s="305"/>
      <c r="RTO23" s="305"/>
      <c r="RTP23" s="305"/>
      <c r="RTQ23" s="305"/>
      <c r="RTR23" s="305"/>
      <c r="RTS23" s="305"/>
      <c r="RTT23" s="305"/>
      <c r="RTU23" s="305"/>
      <c r="RTV23" s="305"/>
      <c r="RTW23" s="305"/>
      <c r="RTX23" s="305"/>
      <c r="RTY23" s="305"/>
      <c r="RTZ23" s="305"/>
      <c r="RUA23" s="305"/>
      <c r="RUB23" s="305"/>
      <c r="RUC23" s="305"/>
      <c r="RUD23" s="305"/>
      <c r="RUE23" s="305"/>
      <c r="RUF23" s="305"/>
      <c r="RUG23" s="305"/>
      <c r="RUH23" s="305"/>
      <c r="RUI23" s="305"/>
      <c r="RUJ23" s="305"/>
      <c r="RUK23" s="305"/>
      <c r="RUL23" s="305"/>
      <c r="RUM23" s="305"/>
      <c r="RUN23" s="305"/>
      <c r="RUO23" s="305"/>
      <c r="RUP23" s="305"/>
      <c r="RUQ23" s="305"/>
      <c r="RUR23" s="305"/>
      <c r="RUS23" s="305"/>
      <c r="RUT23" s="305"/>
      <c r="RUU23" s="305"/>
      <c r="RUV23" s="305"/>
      <c r="RUW23" s="305"/>
      <c r="RUX23" s="305"/>
      <c r="RUY23" s="305"/>
      <c r="RUZ23" s="305"/>
      <c r="RVA23" s="305"/>
      <c r="RVB23" s="305"/>
      <c r="RVC23" s="305"/>
      <c r="RVD23" s="305"/>
      <c r="RVE23" s="305"/>
      <c r="RVF23" s="305"/>
      <c r="RVG23" s="305"/>
      <c r="RVH23" s="305"/>
      <c r="RVI23" s="305"/>
      <c r="RVJ23" s="305"/>
      <c r="RVK23" s="305"/>
      <c r="RVL23" s="305"/>
      <c r="RVM23" s="305"/>
      <c r="RVN23" s="305"/>
      <c r="RVO23" s="305"/>
      <c r="RVP23" s="305"/>
      <c r="RVQ23" s="305"/>
      <c r="RVR23" s="305"/>
      <c r="RVS23" s="305"/>
      <c r="RVT23" s="305"/>
      <c r="RVU23" s="305"/>
      <c r="RVV23" s="305"/>
      <c r="RVW23" s="305"/>
      <c r="RVX23" s="305"/>
      <c r="RVY23" s="305"/>
      <c r="RVZ23" s="305"/>
      <c r="RWA23" s="305"/>
      <c r="RWB23" s="305"/>
      <c r="RWC23" s="305"/>
      <c r="RWD23" s="305"/>
      <c r="RWE23" s="305"/>
      <c r="RWF23" s="305"/>
      <c r="RWG23" s="305"/>
      <c r="RWH23" s="305"/>
      <c r="RWI23" s="305"/>
      <c r="RWJ23" s="305"/>
      <c r="RWK23" s="305"/>
      <c r="RWL23" s="305"/>
      <c r="RWM23" s="305"/>
      <c r="RWN23" s="305"/>
      <c r="RWO23" s="305"/>
      <c r="RWP23" s="305"/>
      <c r="RWQ23" s="305"/>
      <c r="RWR23" s="305"/>
      <c r="RWS23" s="305"/>
      <c r="RWT23" s="305"/>
      <c r="RWU23" s="305"/>
      <c r="RWV23" s="305"/>
      <c r="RWW23" s="305"/>
      <c r="RWX23" s="305"/>
      <c r="RWY23" s="305"/>
      <c r="RWZ23" s="305"/>
      <c r="RXA23" s="305"/>
      <c r="RXB23" s="305"/>
      <c r="RXC23" s="305"/>
      <c r="RXD23" s="305"/>
      <c r="RXE23" s="305"/>
      <c r="RXF23" s="305"/>
      <c r="RXG23" s="305"/>
      <c r="RXH23" s="305"/>
      <c r="RXI23" s="305"/>
      <c r="RXJ23" s="305"/>
      <c r="RXK23" s="305"/>
      <c r="RXL23" s="305"/>
      <c r="RXM23" s="305"/>
      <c r="RXN23" s="305"/>
      <c r="RXO23" s="305"/>
      <c r="RXP23" s="305"/>
      <c r="RXQ23" s="305"/>
      <c r="RXR23" s="305"/>
      <c r="RXS23" s="305"/>
      <c r="RXT23" s="305"/>
      <c r="RXU23" s="305"/>
      <c r="RXV23" s="305"/>
      <c r="RXW23" s="305"/>
      <c r="RXX23" s="305"/>
      <c r="RXY23" s="305"/>
      <c r="RXZ23" s="305"/>
      <c r="RYA23" s="305"/>
      <c r="RYB23" s="305"/>
      <c r="RYC23" s="305"/>
      <c r="RYD23" s="305"/>
      <c r="RYE23" s="305"/>
      <c r="RYF23" s="305"/>
      <c r="RYG23" s="305"/>
      <c r="RYH23" s="305"/>
      <c r="RYI23" s="305"/>
      <c r="RYJ23" s="305"/>
      <c r="RYK23" s="305"/>
      <c r="RYL23" s="305"/>
      <c r="RYM23" s="305"/>
      <c r="RYN23" s="305"/>
      <c r="RYO23" s="305"/>
      <c r="RYP23" s="305"/>
      <c r="RYQ23" s="305"/>
      <c r="RYR23" s="305"/>
      <c r="RYS23" s="305"/>
      <c r="RYT23" s="305"/>
      <c r="RYU23" s="305"/>
      <c r="RYV23" s="305"/>
      <c r="RYW23" s="305"/>
      <c r="RYX23" s="305"/>
      <c r="RYY23" s="305"/>
      <c r="RYZ23" s="305"/>
      <c r="RZA23" s="305"/>
      <c r="RZB23" s="305"/>
      <c r="RZC23" s="305"/>
      <c r="RZD23" s="305"/>
      <c r="RZE23" s="305"/>
      <c r="RZF23" s="305"/>
      <c r="RZG23" s="305"/>
      <c r="RZH23" s="305"/>
      <c r="RZI23" s="305"/>
      <c r="RZJ23" s="305"/>
      <c r="RZK23" s="305"/>
      <c r="RZL23" s="305"/>
      <c r="RZM23" s="305"/>
      <c r="RZN23" s="305"/>
      <c r="RZO23" s="305"/>
      <c r="RZP23" s="305"/>
      <c r="RZQ23" s="305"/>
      <c r="RZR23" s="305"/>
      <c r="RZS23" s="305"/>
      <c r="RZT23" s="305"/>
      <c r="RZU23" s="305"/>
      <c r="RZV23" s="305"/>
      <c r="RZW23" s="305"/>
      <c r="RZX23" s="305"/>
      <c r="RZY23" s="305"/>
      <c r="RZZ23" s="305"/>
      <c r="SAA23" s="305"/>
      <c r="SAB23" s="305"/>
      <c r="SAC23" s="305"/>
      <c r="SAD23" s="305"/>
      <c r="SAE23" s="305"/>
      <c r="SAF23" s="305"/>
      <c r="SAG23" s="305"/>
      <c r="SAH23" s="305"/>
      <c r="SAI23" s="305"/>
      <c r="SAJ23" s="305"/>
      <c r="SAK23" s="305"/>
      <c r="SAL23" s="305"/>
      <c r="SAM23" s="305"/>
      <c r="SAN23" s="305"/>
      <c r="SAO23" s="305"/>
      <c r="SAP23" s="305"/>
      <c r="SAQ23" s="305"/>
      <c r="SAR23" s="305"/>
      <c r="SAS23" s="305"/>
      <c r="SAT23" s="305"/>
      <c r="SAU23" s="305"/>
      <c r="SAV23" s="305"/>
      <c r="SAW23" s="305"/>
      <c r="SAX23" s="305"/>
      <c r="SAY23" s="305"/>
      <c r="SAZ23" s="305"/>
      <c r="SBA23" s="305"/>
      <c r="SBB23" s="305"/>
      <c r="SBC23" s="305"/>
      <c r="SBD23" s="305"/>
      <c r="SBE23" s="305"/>
      <c r="SBF23" s="305"/>
      <c r="SBG23" s="305"/>
      <c r="SBH23" s="305"/>
      <c r="SBI23" s="305"/>
      <c r="SBJ23" s="305"/>
      <c r="SBK23" s="305"/>
      <c r="SBL23" s="305"/>
      <c r="SBM23" s="305"/>
      <c r="SBN23" s="305"/>
      <c r="SBO23" s="305"/>
      <c r="SBP23" s="305"/>
      <c r="SBQ23" s="305"/>
      <c r="SBR23" s="305"/>
      <c r="SBS23" s="305"/>
      <c r="SBT23" s="305"/>
      <c r="SBU23" s="305"/>
      <c r="SBV23" s="305"/>
      <c r="SBW23" s="305"/>
      <c r="SBX23" s="305"/>
      <c r="SBY23" s="305"/>
      <c r="SBZ23" s="305"/>
      <c r="SCA23" s="305"/>
      <c r="SCB23" s="305"/>
      <c r="SCC23" s="305"/>
      <c r="SCD23" s="305"/>
      <c r="SCE23" s="305"/>
      <c r="SCF23" s="305"/>
      <c r="SCG23" s="305"/>
      <c r="SCH23" s="305"/>
      <c r="SCI23" s="305"/>
      <c r="SCJ23" s="305"/>
      <c r="SCK23" s="305"/>
      <c r="SCL23" s="305"/>
      <c r="SCM23" s="305"/>
      <c r="SCN23" s="305"/>
      <c r="SCO23" s="305"/>
      <c r="SCP23" s="305"/>
      <c r="SCQ23" s="305"/>
      <c r="SCR23" s="305"/>
      <c r="SCS23" s="305"/>
      <c r="SCT23" s="305"/>
      <c r="SCU23" s="305"/>
      <c r="SCV23" s="305"/>
      <c r="SCW23" s="305"/>
      <c r="SCX23" s="305"/>
      <c r="SCY23" s="305"/>
      <c r="SCZ23" s="305"/>
      <c r="SDA23" s="305"/>
      <c r="SDB23" s="305"/>
      <c r="SDC23" s="305"/>
      <c r="SDD23" s="305"/>
      <c r="SDE23" s="305"/>
      <c r="SDF23" s="305"/>
      <c r="SDG23" s="305"/>
      <c r="SDH23" s="305"/>
      <c r="SDI23" s="305"/>
      <c r="SDJ23" s="305"/>
      <c r="SDK23" s="305"/>
      <c r="SDL23" s="305"/>
      <c r="SDM23" s="305"/>
      <c r="SDN23" s="305"/>
      <c r="SDO23" s="305"/>
      <c r="SDP23" s="305"/>
      <c r="SDQ23" s="305"/>
      <c r="SDR23" s="305"/>
      <c r="SDS23" s="305"/>
      <c r="SDT23" s="305"/>
      <c r="SDU23" s="305"/>
      <c r="SDV23" s="305"/>
      <c r="SDW23" s="305"/>
      <c r="SDX23" s="305"/>
      <c r="SDY23" s="305"/>
      <c r="SDZ23" s="305"/>
      <c r="SEA23" s="305"/>
      <c r="SEB23" s="305"/>
      <c r="SEC23" s="305"/>
      <c r="SED23" s="305"/>
      <c r="SEE23" s="305"/>
      <c r="SEF23" s="305"/>
      <c r="SEG23" s="305"/>
      <c r="SEH23" s="305"/>
      <c r="SEI23" s="305"/>
      <c r="SEJ23" s="305"/>
      <c r="SEK23" s="305"/>
      <c r="SEL23" s="305"/>
      <c r="SEM23" s="305"/>
      <c r="SEN23" s="305"/>
      <c r="SEO23" s="305"/>
      <c r="SEP23" s="305"/>
      <c r="SEQ23" s="305"/>
      <c r="SER23" s="305"/>
      <c r="SES23" s="305"/>
      <c r="SET23" s="305"/>
      <c r="SEU23" s="305"/>
      <c r="SEV23" s="305"/>
      <c r="SEW23" s="305"/>
      <c r="SEX23" s="305"/>
      <c r="SEY23" s="305"/>
      <c r="SEZ23" s="305"/>
      <c r="SFA23" s="305"/>
      <c r="SFB23" s="305"/>
      <c r="SFC23" s="305"/>
      <c r="SFD23" s="305"/>
      <c r="SFE23" s="305"/>
      <c r="SFF23" s="305"/>
      <c r="SFG23" s="305"/>
      <c r="SFH23" s="305"/>
      <c r="SFI23" s="305"/>
      <c r="SFJ23" s="305"/>
      <c r="SFK23" s="305"/>
      <c r="SFL23" s="305"/>
      <c r="SFM23" s="305"/>
      <c r="SFN23" s="305"/>
      <c r="SFO23" s="305"/>
      <c r="SFP23" s="305"/>
      <c r="SFQ23" s="305"/>
      <c r="SFR23" s="305"/>
      <c r="SFS23" s="305"/>
      <c r="SFT23" s="305"/>
      <c r="SFU23" s="305"/>
      <c r="SFV23" s="305"/>
      <c r="SFW23" s="305"/>
      <c r="SFX23" s="305"/>
      <c r="SFY23" s="305"/>
      <c r="SFZ23" s="305"/>
      <c r="SGA23" s="305"/>
      <c r="SGB23" s="305"/>
      <c r="SGC23" s="305"/>
      <c r="SGD23" s="305"/>
      <c r="SGE23" s="305"/>
      <c r="SGF23" s="305"/>
      <c r="SGG23" s="305"/>
      <c r="SGH23" s="305"/>
      <c r="SGI23" s="305"/>
      <c r="SGJ23" s="305"/>
      <c r="SGK23" s="305"/>
      <c r="SGL23" s="305"/>
      <c r="SGM23" s="305"/>
      <c r="SGN23" s="305"/>
      <c r="SGO23" s="305"/>
      <c r="SGP23" s="305"/>
      <c r="SGQ23" s="305"/>
      <c r="SGR23" s="305"/>
      <c r="SGS23" s="305"/>
      <c r="SGT23" s="305"/>
      <c r="SGU23" s="305"/>
      <c r="SGV23" s="305"/>
      <c r="SGW23" s="305"/>
      <c r="SGX23" s="305"/>
      <c r="SGY23" s="305"/>
      <c r="SGZ23" s="305"/>
      <c r="SHA23" s="305"/>
      <c r="SHB23" s="305"/>
      <c r="SHC23" s="305"/>
      <c r="SHD23" s="305"/>
      <c r="SHE23" s="305"/>
      <c r="SHF23" s="305"/>
      <c r="SHG23" s="305"/>
      <c r="SHH23" s="305"/>
      <c r="SHI23" s="305"/>
      <c r="SHJ23" s="305"/>
      <c r="SHK23" s="305"/>
      <c r="SHL23" s="305"/>
      <c r="SHM23" s="305"/>
      <c r="SHN23" s="305"/>
      <c r="SHO23" s="305"/>
      <c r="SHP23" s="305"/>
      <c r="SHQ23" s="305"/>
      <c r="SHR23" s="305"/>
      <c r="SHS23" s="305"/>
      <c r="SHT23" s="305"/>
      <c r="SHU23" s="305"/>
      <c r="SHV23" s="305"/>
      <c r="SHW23" s="305"/>
      <c r="SHX23" s="305"/>
      <c r="SHY23" s="305"/>
      <c r="SHZ23" s="305"/>
      <c r="SIA23" s="305"/>
      <c r="SIB23" s="305"/>
      <c r="SIC23" s="305"/>
      <c r="SID23" s="305"/>
      <c r="SIE23" s="305"/>
      <c r="SIF23" s="305"/>
      <c r="SIG23" s="305"/>
      <c r="SIH23" s="305"/>
      <c r="SII23" s="305"/>
      <c r="SIJ23" s="305"/>
      <c r="SIK23" s="305"/>
      <c r="SIL23" s="305"/>
      <c r="SIM23" s="305"/>
      <c r="SIN23" s="305"/>
      <c r="SIO23" s="305"/>
      <c r="SIP23" s="305"/>
      <c r="SIQ23" s="305"/>
      <c r="SIR23" s="305"/>
      <c r="SIS23" s="305"/>
      <c r="SIT23" s="305"/>
      <c r="SIU23" s="305"/>
      <c r="SIV23" s="305"/>
      <c r="SIW23" s="305"/>
      <c r="SIX23" s="305"/>
      <c r="SIY23" s="305"/>
      <c r="SIZ23" s="305"/>
      <c r="SJA23" s="305"/>
      <c r="SJB23" s="305"/>
      <c r="SJC23" s="305"/>
      <c r="SJD23" s="305"/>
      <c r="SJE23" s="305"/>
      <c r="SJF23" s="305"/>
      <c r="SJG23" s="305"/>
      <c r="SJH23" s="305"/>
      <c r="SJI23" s="305"/>
      <c r="SJJ23" s="305"/>
      <c r="SJK23" s="305"/>
      <c r="SJL23" s="305"/>
      <c r="SJM23" s="305"/>
      <c r="SJN23" s="305"/>
      <c r="SJO23" s="305"/>
      <c r="SJP23" s="305"/>
      <c r="SJQ23" s="305"/>
      <c r="SJR23" s="305"/>
      <c r="SJS23" s="305"/>
      <c r="SJT23" s="305"/>
      <c r="SJU23" s="305"/>
      <c r="SJV23" s="305"/>
      <c r="SJW23" s="305"/>
      <c r="SJX23" s="305"/>
      <c r="SJY23" s="305"/>
      <c r="SJZ23" s="305"/>
      <c r="SKA23" s="305"/>
      <c r="SKB23" s="305"/>
      <c r="SKC23" s="305"/>
      <c r="SKD23" s="305"/>
      <c r="SKE23" s="305"/>
      <c r="SKF23" s="305"/>
      <c r="SKG23" s="305"/>
      <c r="SKH23" s="305"/>
      <c r="SKI23" s="305"/>
      <c r="SKJ23" s="305"/>
      <c r="SKK23" s="305"/>
      <c r="SKL23" s="305"/>
      <c r="SKM23" s="305"/>
      <c r="SKN23" s="305"/>
      <c r="SKO23" s="305"/>
      <c r="SKP23" s="305"/>
      <c r="SKQ23" s="305"/>
      <c r="SKR23" s="305"/>
      <c r="SKS23" s="305"/>
      <c r="SKT23" s="305"/>
      <c r="SKU23" s="305"/>
      <c r="SKV23" s="305"/>
      <c r="SKW23" s="305"/>
      <c r="SKX23" s="305"/>
      <c r="SKY23" s="305"/>
      <c r="SKZ23" s="305"/>
      <c r="SLA23" s="305"/>
      <c r="SLB23" s="305"/>
      <c r="SLC23" s="305"/>
      <c r="SLD23" s="305"/>
      <c r="SLE23" s="305"/>
      <c r="SLF23" s="305"/>
      <c r="SLG23" s="305"/>
      <c r="SLH23" s="305"/>
      <c r="SLI23" s="305"/>
      <c r="SLJ23" s="305"/>
      <c r="SLK23" s="305"/>
      <c r="SLL23" s="305"/>
      <c r="SLM23" s="305"/>
      <c r="SLN23" s="305"/>
      <c r="SLO23" s="305"/>
      <c r="SLP23" s="305"/>
      <c r="SLQ23" s="305"/>
      <c r="SLR23" s="305"/>
      <c r="SLS23" s="305"/>
      <c r="SLT23" s="305"/>
      <c r="SLU23" s="305"/>
      <c r="SLV23" s="305"/>
      <c r="SLW23" s="305"/>
      <c r="SLX23" s="305"/>
      <c r="SLY23" s="305"/>
      <c r="SLZ23" s="305"/>
      <c r="SMA23" s="305"/>
      <c r="SMB23" s="305"/>
      <c r="SMC23" s="305"/>
      <c r="SMD23" s="305"/>
      <c r="SME23" s="305"/>
      <c r="SMF23" s="305"/>
      <c r="SMG23" s="305"/>
      <c r="SMH23" s="305"/>
      <c r="SMI23" s="305"/>
      <c r="SMJ23" s="305"/>
      <c r="SMK23" s="305"/>
      <c r="SML23" s="305"/>
      <c r="SMM23" s="305"/>
      <c r="SMN23" s="305"/>
      <c r="SMO23" s="305"/>
      <c r="SMP23" s="305"/>
      <c r="SMQ23" s="305"/>
      <c r="SMR23" s="305"/>
      <c r="SMS23" s="305"/>
      <c r="SMT23" s="305"/>
      <c r="SMU23" s="305"/>
      <c r="SMV23" s="305"/>
      <c r="SMW23" s="305"/>
      <c r="SMX23" s="305"/>
      <c r="SMY23" s="305"/>
      <c r="SMZ23" s="305"/>
      <c r="SNA23" s="305"/>
      <c r="SNB23" s="305"/>
      <c r="SNC23" s="305"/>
      <c r="SND23" s="305"/>
      <c r="SNE23" s="305"/>
      <c r="SNF23" s="305"/>
      <c r="SNG23" s="305"/>
      <c r="SNH23" s="305"/>
      <c r="SNI23" s="305"/>
      <c r="SNJ23" s="305"/>
      <c r="SNK23" s="305"/>
      <c r="SNL23" s="305"/>
      <c r="SNM23" s="305"/>
      <c r="SNN23" s="305"/>
      <c r="SNO23" s="305"/>
      <c r="SNP23" s="305"/>
      <c r="SNQ23" s="305"/>
      <c r="SNR23" s="305"/>
      <c r="SNS23" s="305"/>
      <c r="SNT23" s="305"/>
      <c r="SNU23" s="305"/>
      <c r="SNV23" s="305"/>
      <c r="SNW23" s="305"/>
      <c r="SNX23" s="305"/>
      <c r="SNY23" s="305"/>
      <c r="SNZ23" s="305"/>
      <c r="SOA23" s="305"/>
      <c r="SOB23" s="305"/>
      <c r="SOC23" s="305"/>
      <c r="SOD23" s="305"/>
      <c r="SOE23" s="305"/>
      <c r="SOF23" s="305"/>
      <c r="SOG23" s="305"/>
      <c r="SOH23" s="305"/>
      <c r="SOI23" s="305"/>
      <c r="SOJ23" s="305"/>
      <c r="SOK23" s="305"/>
      <c r="SOL23" s="305"/>
      <c r="SOM23" s="305"/>
      <c r="SON23" s="305"/>
      <c r="SOO23" s="305"/>
      <c r="SOP23" s="305"/>
      <c r="SOQ23" s="305"/>
      <c r="SOR23" s="305"/>
      <c r="SOS23" s="305"/>
      <c r="SOT23" s="305"/>
      <c r="SOU23" s="305"/>
      <c r="SOV23" s="305"/>
      <c r="SOW23" s="305"/>
      <c r="SOX23" s="305"/>
      <c r="SOY23" s="305"/>
      <c r="SOZ23" s="305"/>
      <c r="SPA23" s="305"/>
      <c r="SPB23" s="305"/>
      <c r="SPC23" s="305"/>
      <c r="SPD23" s="305"/>
      <c r="SPE23" s="305"/>
      <c r="SPF23" s="305"/>
      <c r="SPG23" s="305"/>
      <c r="SPH23" s="305"/>
      <c r="SPI23" s="305"/>
      <c r="SPJ23" s="305"/>
      <c r="SPK23" s="305"/>
      <c r="SPL23" s="305"/>
      <c r="SPM23" s="305"/>
      <c r="SPN23" s="305"/>
      <c r="SPO23" s="305"/>
      <c r="SPP23" s="305"/>
      <c r="SPQ23" s="305"/>
      <c r="SPR23" s="305"/>
      <c r="SPS23" s="305"/>
      <c r="SPT23" s="305"/>
      <c r="SPU23" s="305"/>
      <c r="SPV23" s="305"/>
      <c r="SPW23" s="305"/>
      <c r="SPX23" s="305"/>
      <c r="SPY23" s="305"/>
      <c r="SPZ23" s="305"/>
      <c r="SQA23" s="305"/>
      <c r="SQB23" s="305"/>
      <c r="SQC23" s="305"/>
      <c r="SQD23" s="305"/>
      <c r="SQE23" s="305"/>
      <c r="SQF23" s="305"/>
      <c r="SQG23" s="305"/>
      <c r="SQH23" s="305"/>
      <c r="SQI23" s="305"/>
      <c r="SQJ23" s="305"/>
      <c r="SQK23" s="305"/>
      <c r="SQL23" s="305"/>
      <c r="SQM23" s="305"/>
      <c r="SQN23" s="305"/>
      <c r="SQO23" s="305"/>
      <c r="SQP23" s="305"/>
      <c r="SQQ23" s="305"/>
      <c r="SQR23" s="305"/>
      <c r="SQS23" s="305"/>
      <c r="SQT23" s="305"/>
      <c r="SQU23" s="305"/>
      <c r="SQV23" s="305"/>
      <c r="SQW23" s="305"/>
      <c r="SQX23" s="305"/>
      <c r="SQY23" s="305"/>
      <c r="SQZ23" s="305"/>
      <c r="SRA23" s="305"/>
      <c r="SRB23" s="305"/>
      <c r="SRC23" s="305"/>
      <c r="SRD23" s="305"/>
      <c r="SRE23" s="305"/>
      <c r="SRF23" s="305"/>
      <c r="SRG23" s="305"/>
      <c r="SRH23" s="305"/>
      <c r="SRI23" s="305"/>
      <c r="SRJ23" s="305"/>
      <c r="SRK23" s="305"/>
      <c r="SRL23" s="305"/>
      <c r="SRM23" s="305"/>
      <c r="SRN23" s="305"/>
      <c r="SRO23" s="305"/>
      <c r="SRP23" s="305"/>
      <c r="SRQ23" s="305"/>
      <c r="SRR23" s="305"/>
      <c r="SRS23" s="305"/>
      <c r="SRT23" s="305"/>
      <c r="SRU23" s="305"/>
      <c r="SRV23" s="305"/>
      <c r="SRW23" s="305"/>
      <c r="SRX23" s="305"/>
      <c r="SRY23" s="305"/>
      <c r="SRZ23" s="305"/>
      <c r="SSA23" s="305"/>
      <c r="SSB23" s="305"/>
      <c r="SSC23" s="305"/>
      <c r="SSD23" s="305"/>
      <c r="SSE23" s="305"/>
      <c r="SSF23" s="305"/>
      <c r="SSG23" s="305"/>
      <c r="SSH23" s="305"/>
      <c r="SSI23" s="305"/>
      <c r="SSJ23" s="305"/>
      <c r="SSK23" s="305"/>
      <c r="SSL23" s="305"/>
      <c r="SSM23" s="305"/>
      <c r="SSN23" s="305"/>
      <c r="SSO23" s="305"/>
      <c r="SSP23" s="305"/>
      <c r="SSQ23" s="305"/>
      <c r="SSR23" s="305"/>
      <c r="SSS23" s="305"/>
      <c r="SST23" s="305"/>
      <c r="SSU23" s="305"/>
      <c r="SSV23" s="305"/>
      <c r="SSW23" s="305"/>
      <c r="SSX23" s="305"/>
      <c r="SSY23" s="305"/>
      <c r="SSZ23" s="305"/>
      <c r="STA23" s="305"/>
      <c r="STB23" s="305"/>
      <c r="STC23" s="305"/>
      <c r="STD23" s="305"/>
      <c r="STE23" s="305"/>
      <c r="STF23" s="305"/>
      <c r="STG23" s="305"/>
      <c r="STH23" s="305"/>
      <c r="STI23" s="305"/>
      <c r="STJ23" s="305"/>
      <c r="STK23" s="305"/>
      <c r="STL23" s="305"/>
      <c r="STM23" s="305"/>
      <c r="STN23" s="305"/>
      <c r="STO23" s="305"/>
      <c r="STP23" s="305"/>
      <c r="STQ23" s="305"/>
      <c r="STR23" s="305"/>
      <c r="STS23" s="305"/>
      <c r="STT23" s="305"/>
      <c r="STU23" s="305"/>
      <c r="STV23" s="305"/>
      <c r="STW23" s="305"/>
      <c r="STX23" s="305"/>
      <c r="STY23" s="305"/>
      <c r="STZ23" s="305"/>
      <c r="SUA23" s="305"/>
      <c r="SUB23" s="305"/>
      <c r="SUC23" s="305"/>
      <c r="SUD23" s="305"/>
      <c r="SUE23" s="305"/>
      <c r="SUF23" s="305"/>
      <c r="SUG23" s="305"/>
      <c r="SUH23" s="305"/>
      <c r="SUI23" s="305"/>
      <c r="SUJ23" s="305"/>
      <c r="SUK23" s="305"/>
      <c r="SUL23" s="305"/>
      <c r="SUM23" s="305"/>
      <c r="SUN23" s="305"/>
      <c r="SUO23" s="305"/>
      <c r="SUP23" s="305"/>
      <c r="SUQ23" s="305"/>
      <c r="SUR23" s="305"/>
      <c r="SUS23" s="305"/>
      <c r="SUT23" s="305"/>
      <c r="SUU23" s="305"/>
      <c r="SUV23" s="305"/>
      <c r="SUW23" s="305"/>
      <c r="SUX23" s="305"/>
      <c r="SUY23" s="305"/>
      <c r="SUZ23" s="305"/>
      <c r="SVA23" s="305"/>
      <c r="SVB23" s="305"/>
      <c r="SVC23" s="305"/>
      <c r="SVD23" s="305"/>
      <c r="SVE23" s="305"/>
      <c r="SVF23" s="305"/>
      <c r="SVG23" s="305"/>
      <c r="SVH23" s="305"/>
      <c r="SVI23" s="305"/>
      <c r="SVJ23" s="305"/>
      <c r="SVK23" s="305"/>
      <c r="SVL23" s="305"/>
      <c r="SVM23" s="305"/>
      <c r="SVN23" s="305"/>
      <c r="SVO23" s="305"/>
      <c r="SVP23" s="305"/>
      <c r="SVQ23" s="305"/>
      <c r="SVR23" s="305"/>
      <c r="SVS23" s="305"/>
      <c r="SVT23" s="305"/>
      <c r="SVU23" s="305"/>
      <c r="SVV23" s="305"/>
      <c r="SVW23" s="305"/>
      <c r="SVX23" s="305"/>
      <c r="SVY23" s="305"/>
      <c r="SVZ23" s="305"/>
      <c r="SWA23" s="305"/>
      <c r="SWB23" s="305"/>
      <c r="SWC23" s="305"/>
      <c r="SWD23" s="305"/>
      <c r="SWE23" s="305"/>
      <c r="SWF23" s="305"/>
      <c r="SWG23" s="305"/>
      <c r="SWH23" s="305"/>
      <c r="SWI23" s="305"/>
      <c r="SWJ23" s="305"/>
      <c r="SWK23" s="305"/>
      <c r="SWL23" s="305"/>
      <c r="SWM23" s="305"/>
      <c r="SWN23" s="305"/>
      <c r="SWO23" s="305"/>
      <c r="SWP23" s="305"/>
      <c r="SWQ23" s="305"/>
      <c r="SWR23" s="305"/>
      <c r="SWS23" s="305"/>
      <c r="SWT23" s="305"/>
      <c r="SWU23" s="305"/>
      <c r="SWV23" s="305"/>
      <c r="SWW23" s="305"/>
      <c r="SWX23" s="305"/>
      <c r="SWY23" s="305"/>
      <c r="SWZ23" s="305"/>
      <c r="SXA23" s="305"/>
      <c r="SXB23" s="305"/>
      <c r="SXC23" s="305"/>
      <c r="SXD23" s="305"/>
      <c r="SXE23" s="305"/>
      <c r="SXF23" s="305"/>
      <c r="SXG23" s="305"/>
      <c r="SXH23" s="305"/>
      <c r="SXI23" s="305"/>
      <c r="SXJ23" s="305"/>
      <c r="SXK23" s="305"/>
      <c r="SXL23" s="305"/>
      <c r="SXM23" s="305"/>
      <c r="SXN23" s="305"/>
      <c r="SXO23" s="305"/>
      <c r="SXP23" s="305"/>
      <c r="SXQ23" s="305"/>
      <c r="SXR23" s="305"/>
      <c r="SXS23" s="305"/>
      <c r="SXT23" s="305"/>
      <c r="SXU23" s="305"/>
      <c r="SXV23" s="305"/>
      <c r="SXW23" s="305"/>
      <c r="SXX23" s="305"/>
      <c r="SXY23" s="305"/>
      <c r="SXZ23" s="305"/>
      <c r="SYA23" s="305"/>
      <c r="SYB23" s="305"/>
      <c r="SYC23" s="305"/>
      <c r="SYD23" s="305"/>
      <c r="SYE23" s="305"/>
      <c r="SYF23" s="305"/>
      <c r="SYG23" s="305"/>
      <c r="SYH23" s="305"/>
      <c r="SYI23" s="305"/>
      <c r="SYJ23" s="305"/>
      <c r="SYK23" s="305"/>
      <c r="SYL23" s="305"/>
      <c r="SYM23" s="305"/>
      <c r="SYN23" s="305"/>
      <c r="SYO23" s="305"/>
      <c r="SYP23" s="305"/>
      <c r="SYQ23" s="305"/>
      <c r="SYR23" s="305"/>
      <c r="SYS23" s="305"/>
      <c r="SYT23" s="305"/>
      <c r="SYU23" s="305"/>
      <c r="SYV23" s="305"/>
      <c r="SYW23" s="305"/>
      <c r="SYX23" s="305"/>
      <c r="SYY23" s="305"/>
      <c r="SYZ23" s="305"/>
      <c r="SZA23" s="305"/>
      <c r="SZB23" s="305"/>
      <c r="SZC23" s="305"/>
      <c r="SZD23" s="305"/>
      <c r="SZE23" s="305"/>
      <c r="SZF23" s="305"/>
      <c r="SZG23" s="305"/>
      <c r="SZH23" s="305"/>
      <c r="SZI23" s="305"/>
      <c r="SZJ23" s="305"/>
      <c r="SZK23" s="305"/>
      <c r="SZL23" s="305"/>
      <c r="SZM23" s="305"/>
      <c r="SZN23" s="305"/>
      <c r="SZO23" s="305"/>
      <c r="SZP23" s="305"/>
      <c r="SZQ23" s="305"/>
      <c r="SZR23" s="305"/>
      <c r="SZS23" s="305"/>
      <c r="SZT23" s="305"/>
      <c r="SZU23" s="305"/>
      <c r="SZV23" s="305"/>
      <c r="SZW23" s="305"/>
      <c r="SZX23" s="305"/>
      <c r="SZY23" s="305"/>
      <c r="SZZ23" s="305"/>
      <c r="TAA23" s="305"/>
      <c r="TAB23" s="305"/>
      <c r="TAC23" s="305"/>
      <c r="TAD23" s="305"/>
      <c r="TAE23" s="305"/>
      <c r="TAF23" s="305"/>
      <c r="TAG23" s="305"/>
      <c r="TAH23" s="305"/>
      <c r="TAI23" s="305"/>
      <c r="TAJ23" s="305"/>
      <c r="TAK23" s="305"/>
      <c r="TAL23" s="305"/>
      <c r="TAM23" s="305"/>
      <c r="TAN23" s="305"/>
      <c r="TAO23" s="305"/>
      <c r="TAP23" s="305"/>
      <c r="TAQ23" s="305"/>
      <c r="TAR23" s="305"/>
      <c r="TAS23" s="305"/>
      <c r="TAT23" s="305"/>
      <c r="TAU23" s="305"/>
      <c r="TAV23" s="305"/>
      <c r="TAW23" s="305"/>
      <c r="TAX23" s="305"/>
      <c r="TAY23" s="305"/>
      <c r="TAZ23" s="305"/>
      <c r="TBA23" s="305"/>
      <c r="TBB23" s="305"/>
      <c r="TBC23" s="305"/>
      <c r="TBD23" s="305"/>
      <c r="TBE23" s="305"/>
      <c r="TBF23" s="305"/>
      <c r="TBG23" s="305"/>
      <c r="TBH23" s="305"/>
      <c r="TBI23" s="305"/>
      <c r="TBJ23" s="305"/>
      <c r="TBK23" s="305"/>
      <c r="TBL23" s="305"/>
      <c r="TBM23" s="305"/>
      <c r="TBN23" s="305"/>
      <c r="TBO23" s="305"/>
      <c r="TBP23" s="305"/>
      <c r="TBQ23" s="305"/>
      <c r="TBR23" s="305"/>
      <c r="TBS23" s="305"/>
      <c r="TBT23" s="305"/>
      <c r="TBU23" s="305"/>
      <c r="TBV23" s="305"/>
      <c r="TBW23" s="305"/>
      <c r="TBX23" s="305"/>
      <c r="TBY23" s="305"/>
      <c r="TBZ23" s="305"/>
      <c r="TCA23" s="305"/>
      <c r="TCB23" s="305"/>
      <c r="TCC23" s="305"/>
      <c r="TCD23" s="305"/>
      <c r="TCE23" s="305"/>
      <c r="TCF23" s="305"/>
      <c r="TCG23" s="305"/>
      <c r="TCH23" s="305"/>
      <c r="TCI23" s="305"/>
      <c r="TCJ23" s="305"/>
      <c r="TCK23" s="305"/>
      <c r="TCL23" s="305"/>
      <c r="TCM23" s="305"/>
      <c r="TCN23" s="305"/>
      <c r="TCO23" s="305"/>
      <c r="TCP23" s="305"/>
      <c r="TCQ23" s="305"/>
      <c r="TCR23" s="305"/>
      <c r="TCS23" s="305"/>
      <c r="TCT23" s="305"/>
      <c r="TCU23" s="305"/>
      <c r="TCV23" s="305"/>
      <c r="TCW23" s="305"/>
      <c r="TCX23" s="305"/>
      <c r="TCY23" s="305"/>
      <c r="TCZ23" s="305"/>
      <c r="TDA23" s="305"/>
      <c r="TDB23" s="305"/>
      <c r="TDC23" s="305"/>
      <c r="TDD23" s="305"/>
      <c r="TDE23" s="305"/>
      <c r="TDF23" s="305"/>
      <c r="TDG23" s="305"/>
      <c r="TDH23" s="305"/>
      <c r="TDI23" s="305"/>
      <c r="TDJ23" s="305"/>
      <c r="TDK23" s="305"/>
      <c r="TDL23" s="305"/>
      <c r="TDM23" s="305"/>
      <c r="TDN23" s="305"/>
      <c r="TDO23" s="305"/>
      <c r="TDP23" s="305"/>
      <c r="TDQ23" s="305"/>
      <c r="TDR23" s="305"/>
      <c r="TDS23" s="305"/>
      <c r="TDT23" s="305"/>
      <c r="TDU23" s="305"/>
      <c r="TDV23" s="305"/>
      <c r="TDW23" s="305"/>
      <c r="TDX23" s="305"/>
      <c r="TDY23" s="305"/>
      <c r="TDZ23" s="305"/>
      <c r="TEA23" s="305"/>
      <c r="TEB23" s="305"/>
      <c r="TEC23" s="305"/>
      <c r="TED23" s="305"/>
      <c r="TEE23" s="305"/>
      <c r="TEF23" s="305"/>
      <c r="TEG23" s="305"/>
      <c r="TEH23" s="305"/>
      <c r="TEI23" s="305"/>
      <c r="TEJ23" s="305"/>
      <c r="TEK23" s="305"/>
      <c r="TEL23" s="305"/>
      <c r="TEM23" s="305"/>
      <c r="TEN23" s="305"/>
      <c r="TEO23" s="305"/>
      <c r="TEP23" s="305"/>
      <c r="TEQ23" s="305"/>
      <c r="TER23" s="305"/>
      <c r="TES23" s="305"/>
      <c r="TET23" s="305"/>
      <c r="TEU23" s="305"/>
      <c r="TEV23" s="305"/>
      <c r="TEW23" s="305"/>
      <c r="TEX23" s="305"/>
      <c r="TEY23" s="305"/>
      <c r="TEZ23" s="305"/>
      <c r="TFA23" s="305"/>
      <c r="TFB23" s="305"/>
      <c r="TFC23" s="305"/>
      <c r="TFD23" s="305"/>
      <c r="TFE23" s="305"/>
      <c r="TFF23" s="305"/>
      <c r="TFG23" s="305"/>
      <c r="TFH23" s="305"/>
      <c r="TFI23" s="305"/>
      <c r="TFJ23" s="305"/>
      <c r="TFK23" s="305"/>
      <c r="TFL23" s="305"/>
      <c r="TFM23" s="305"/>
      <c r="TFN23" s="305"/>
      <c r="TFO23" s="305"/>
      <c r="TFP23" s="305"/>
      <c r="TFQ23" s="305"/>
      <c r="TFR23" s="305"/>
      <c r="TFS23" s="305"/>
      <c r="TFT23" s="305"/>
      <c r="TFU23" s="305"/>
      <c r="TFV23" s="305"/>
      <c r="TFW23" s="305"/>
      <c r="TFX23" s="305"/>
      <c r="TFY23" s="305"/>
      <c r="TFZ23" s="305"/>
      <c r="TGA23" s="305"/>
      <c r="TGB23" s="305"/>
      <c r="TGC23" s="305"/>
      <c r="TGD23" s="305"/>
      <c r="TGE23" s="305"/>
      <c r="TGF23" s="305"/>
      <c r="TGG23" s="305"/>
      <c r="TGH23" s="305"/>
      <c r="TGI23" s="305"/>
      <c r="TGJ23" s="305"/>
      <c r="TGK23" s="305"/>
      <c r="TGL23" s="305"/>
      <c r="TGM23" s="305"/>
      <c r="TGN23" s="305"/>
      <c r="TGO23" s="305"/>
      <c r="TGP23" s="305"/>
      <c r="TGQ23" s="305"/>
      <c r="TGR23" s="305"/>
      <c r="TGS23" s="305"/>
      <c r="TGT23" s="305"/>
      <c r="TGU23" s="305"/>
      <c r="TGV23" s="305"/>
      <c r="TGW23" s="305"/>
      <c r="TGX23" s="305"/>
      <c r="TGY23" s="305"/>
      <c r="TGZ23" s="305"/>
      <c r="THA23" s="305"/>
      <c r="THB23" s="305"/>
      <c r="THC23" s="305"/>
      <c r="THD23" s="305"/>
      <c r="THE23" s="305"/>
      <c r="THF23" s="305"/>
      <c r="THG23" s="305"/>
      <c r="THH23" s="305"/>
      <c r="THI23" s="305"/>
      <c r="THJ23" s="305"/>
      <c r="THK23" s="305"/>
      <c r="THL23" s="305"/>
      <c r="THM23" s="305"/>
      <c r="THN23" s="305"/>
      <c r="THO23" s="305"/>
      <c r="THP23" s="305"/>
      <c r="THQ23" s="305"/>
      <c r="THR23" s="305"/>
      <c r="THS23" s="305"/>
      <c r="THT23" s="305"/>
      <c r="THU23" s="305"/>
      <c r="THV23" s="305"/>
      <c r="THW23" s="305"/>
      <c r="THX23" s="305"/>
      <c r="THY23" s="305"/>
      <c r="THZ23" s="305"/>
      <c r="TIA23" s="305"/>
      <c r="TIB23" s="305"/>
      <c r="TIC23" s="305"/>
      <c r="TID23" s="305"/>
      <c r="TIE23" s="305"/>
      <c r="TIF23" s="305"/>
      <c r="TIG23" s="305"/>
      <c r="TIH23" s="305"/>
      <c r="TII23" s="305"/>
      <c r="TIJ23" s="305"/>
      <c r="TIK23" s="305"/>
      <c r="TIL23" s="305"/>
      <c r="TIM23" s="305"/>
      <c r="TIN23" s="305"/>
      <c r="TIO23" s="305"/>
      <c r="TIP23" s="305"/>
      <c r="TIQ23" s="305"/>
      <c r="TIR23" s="305"/>
      <c r="TIS23" s="305"/>
      <c r="TIT23" s="305"/>
      <c r="TIU23" s="305"/>
      <c r="TIV23" s="305"/>
      <c r="TIW23" s="305"/>
      <c r="TIX23" s="305"/>
      <c r="TIY23" s="305"/>
      <c r="TIZ23" s="305"/>
      <c r="TJA23" s="305"/>
      <c r="TJB23" s="305"/>
      <c r="TJC23" s="305"/>
      <c r="TJD23" s="305"/>
      <c r="TJE23" s="305"/>
      <c r="TJF23" s="305"/>
      <c r="TJG23" s="305"/>
      <c r="TJH23" s="305"/>
      <c r="TJI23" s="305"/>
      <c r="TJJ23" s="305"/>
      <c r="TJK23" s="305"/>
      <c r="TJL23" s="305"/>
      <c r="TJM23" s="305"/>
      <c r="TJN23" s="305"/>
      <c r="TJO23" s="305"/>
      <c r="TJP23" s="305"/>
      <c r="TJQ23" s="305"/>
      <c r="TJR23" s="305"/>
      <c r="TJS23" s="305"/>
      <c r="TJT23" s="305"/>
      <c r="TJU23" s="305"/>
      <c r="TJV23" s="305"/>
      <c r="TJW23" s="305"/>
      <c r="TJX23" s="305"/>
      <c r="TJY23" s="305"/>
      <c r="TJZ23" s="305"/>
      <c r="TKA23" s="305"/>
      <c r="TKB23" s="305"/>
      <c r="TKC23" s="305"/>
      <c r="TKD23" s="305"/>
      <c r="TKE23" s="305"/>
      <c r="TKF23" s="305"/>
      <c r="TKG23" s="305"/>
      <c r="TKH23" s="305"/>
      <c r="TKI23" s="305"/>
      <c r="TKJ23" s="305"/>
      <c r="TKK23" s="305"/>
      <c r="TKL23" s="305"/>
      <c r="TKM23" s="305"/>
      <c r="TKN23" s="305"/>
      <c r="TKO23" s="305"/>
      <c r="TKP23" s="305"/>
      <c r="TKQ23" s="305"/>
      <c r="TKR23" s="305"/>
      <c r="TKS23" s="305"/>
      <c r="TKT23" s="305"/>
      <c r="TKU23" s="305"/>
      <c r="TKV23" s="305"/>
      <c r="TKW23" s="305"/>
      <c r="TKX23" s="305"/>
      <c r="TKY23" s="305"/>
      <c r="TKZ23" s="305"/>
      <c r="TLA23" s="305"/>
      <c r="TLB23" s="305"/>
      <c r="TLC23" s="305"/>
      <c r="TLD23" s="305"/>
      <c r="TLE23" s="305"/>
      <c r="TLF23" s="305"/>
      <c r="TLG23" s="305"/>
      <c r="TLH23" s="305"/>
      <c r="TLI23" s="305"/>
      <c r="TLJ23" s="305"/>
      <c r="TLK23" s="305"/>
      <c r="TLL23" s="305"/>
      <c r="TLM23" s="305"/>
      <c r="TLN23" s="305"/>
      <c r="TLO23" s="305"/>
      <c r="TLP23" s="305"/>
      <c r="TLQ23" s="305"/>
      <c r="TLR23" s="305"/>
      <c r="TLS23" s="305"/>
      <c r="TLT23" s="305"/>
      <c r="TLU23" s="305"/>
      <c r="TLV23" s="305"/>
      <c r="TLW23" s="305"/>
      <c r="TLX23" s="305"/>
      <c r="TLY23" s="305"/>
      <c r="TLZ23" s="305"/>
      <c r="TMA23" s="305"/>
      <c r="TMB23" s="305"/>
      <c r="TMC23" s="305"/>
      <c r="TMD23" s="305"/>
      <c r="TME23" s="305"/>
      <c r="TMF23" s="305"/>
      <c r="TMG23" s="305"/>
      <c r="TMH23" s="305"/>
      <c r="TMI23" s="305"/>
      <c r="TMJ23" s="305"/>
      <c r="TMK23" s="305"/>
      <c r="TML23" s="305"/>
      <c r="TMM23" s="305"/>
      <c r="TMN23" s="305"/>
      <c r="TMO23" s="305"/>
      <c r="TMP23" s="305"/>
      <c r="TMQ23" s="305"/>
      <c r="TMR23" s="305"/>
      <c r="TMS23" s="305"/>
      <c r="TMT23" s="305"/>
      <c r="TMU23" s="305"/>
      <c r="TMV23" s="305"/>
      <c r="TMW23" s="305"/>
      <c r="TMX23" s="305"/>
      <c r="TMY23" s="305"/>
      <c r="TMZ23" s="305"/>
      <c r="TNA23" s="305"/>
      <c r="TNB23" s="305"/>
      <c r="TNC23" s="305"/>
      <c r="TND23" s="305"/>
      <c r="TNE23" s="305"/>
      <c r="TNF23" s="305"/>
      <c r="TNG23" s="305"/>
      <c r="TNH23" s="305"/>
      <c r="TNI23" s="305"/>
      <c r="TNJ23" s="305"/>
      <c r="TNK23" s="305"/>
      <c r="TNL23" s="305"/>
      <c r="TNM23" s="305"/>
      <c r="TNN23" s="305"/>
      <c r="TNO23" s="305"/>
      <c r="TNP23" s="305"/>
      <c r="TNQ23" s="305"/>
      <c r="TNR23" s="305"/>
      <c r="TNS23" s="305"/>
      <c r="TNT23" s="305"/>
      <c r="TNU23" s="305"/>
      <c r="TNV23" s="305"/>
      <c r="TNW23" s="305"/>
      <c r="TNX23" s="305"/>
      <c r="TNY23" s="305"/>
      <c r="TNZ23" s="305"/>
      <c r="TOA23" s="305"/>
      <c r="TOB23" s="305"/>
      <c r="TOC23" s="305"/>
      <c r="TOD23" s="305"/>
      <c r="TOE23" s="305"/>
      <c r="TOF23" s="305"/>
      <c r="TOG23" s="305"/>
      <c r="TOH23" s="305"/>
      <c r="TOI23" s="305"/>
      <c r="TOJ23" s="305"/>
      <c r="TOK23" s="305"/>
      <c r="TOL23" s="305"/>
      <c r="TOM23" s="305"/>
      <c r="TON23" s="305"/>
      <c r="TOO23" s="305"/>
      <c r="TOP23" s="305"/>
      <c r="TOQ23" s="305"/>
      <c r="TOR23" s="305"/>
      <c r="TOS23" s="305"/>
      <c r="TOT23" s="305"/>
      <c r="TOU23" s="305"/>
      <c r="TOV23" s="305"/>
      <c r="TOW23" s="305"/>
      <c r="TOX23" s="305"/>
      <c r="TOY23" s="305"/>
      <c r="TOZ23" s="305"/>
      <c r="TPA23" s="305"/>
      <c r="TPB23" s="305"/>
      <c r="TPC23" s="305"/>
      <c r="TPD23" s="305"/>
      <c r="TPE23" s="305"/>
      <c r="TPF23" s="305"/>
      <c r="TPG23" s="305"/>
      <c r="TPH23" s="305"/>
      <c r="TPI23" s="305"/>
      <c r="TPJ23" s="305"/>
      <c r="TPK23" s="305"/>
      <c r="TPL23" s="305"/>
      <c r="TPM23" s="305"/>
      <c r="TPN23" s="305"/>
      <c r="TPO23" s="305"/>
      <c r="TPP23" s="305"/>
      <c r="TPQ23" s="305"/>
      <c r="TPR23" s="305"/>
      <c r="TPS23" s="305"/>
      <c r="TPT23" s="305"/>
      <c r="TPU23" s="305"/>
      <c r="TPV23" s="305"/>
      <c r="TPW23" s="305"/>
      <c r="TPX23" s="305"/>
      <c r="TPY23" s="305"/>
      <c r="TPZ23" s="305"/>
      <c r="TQA23" s="305"/>
      <c r="TQB23" s="305"/>
      <c r="TQC23" s="305"/>
      <c r="TQD23" s="305"/>
      <c r="TQE23" s="305"/>
      <c r="TQF23" s="305"/>
      <c r="TQG23" s="305"/>
      <c r="TQH23" s="305"/>
      <c r="TQI23" s="305"/>
      <c r="TQJ23" s="305"/>
      <c r="TQK23" s="305"/>
      <c r="TQL23" s="305"/>
      <c r="TQM23" s="305"/>
      <c r="TQN23" s="305"/>
      <c r="TQO23" s="305"/>
      <c r="TQP23" s="305"/>
      <c r="TQQ23" s="305"/>
      <c r="TQR23" s="305"/>
      <c r="TQS23" s="305"/>
      <c r="TQT23" s="305"/>
      <c r="TQU23" s="305"/>
      <c r="TQV23" s="305"/>
      <c r="TQW23" s="305"/>
      <c r="TQX23" s="305"/>
      <c r="TQY23" s="305"/>
      <c r="TQZ23" s="305"/>
      <c r="TRA23" s="305"/>
      <c r="TRB23" s="305"/>
      <c r="TRC23" s="305"/>
      <c r="TRD23" s="305"/>
      <c r="TRE23" s="305"/>
      <c r="TRF23" s="305"/>
      <c r="TRG23" s="305"/>
      <c r="TRH23" s="305"/>
      <c r="TRI23" s="305"/>
      <c r="TRJ23" s="305"/>
      <c r="TRK23" s="305"/>
      <c r="TRL23" s="305"/>
      <c r="TRM23" s="305"/>
      <c r="TRN23" s="305"/>
      <c r="TRO23" s="305"/>
      <c r="TRP23" s="305"/>
      <c r="TRQ23" s="305"/>
      <c r="TRR23" s="305"/>
      <c r="TRS23" s="305"/>
      <c r="TRT23" s="305"/>
      <c r="TRU23" s="305"/>
      <c r="TRV23" s="305"/>
      <c r="TRW23" s="305"/>
      <c r="TRX23" s="305"/>
      <c r="TRY23" s="305"/>
      <c r="TRZ23" s="305"/>
      <c r="TSA23" s="305"/>
      <c r="TSB23" s="305"/>
      <c r="TSC23" s="305"/>
      <c r="TSD23" s="305"/>
      <c r="TSE23" s="305"/>
      <c r="TSF23" s="305"/>
      <c r="TSG23" s="305"/>
      <c r="TSH23" s="305"/>
      <c r="TSI23" s="305"/>
      <c r="TSJ23" s="305"/>
      <c r="TSK23" s="305"/>
      <c r="TSL23" s="305"/>
      <c r="TSM23" s="305"/>
      <c r="TSN23" s="305"/>
      <c r="TSO23" s="305"/>
      <c r="TSP23" s="305"/>
      <c r="TSQ23" s="305"/>
      <c r="TSR23" s="305"/>
      <c r="TSS23" s="305"/>
      <c r="TST23" s="305"/>
      <c r="TSU23" s="305"/>
      <c r="TSV23" s="305"/>
      <c r="TSW23" s="305"/>
      <c r="TSX23" s="305"/>
      <c r="TSY23" s="305"/>
      <c r="TSZ23" s="305"/>
      <c r="TTA23" s="305"/>
      <c r="TTB23" s="305"/>
      <c r="TTC23" s="305"/>
      <c r="TTD23" s="305"/>
      <c r="TTE23" s="305"/>
      <c r="TTF23" s="305"/>
      <c r="TTG23" s="305"/>
      <c r="TTH23" s="305"/>
      <c r="TTI23" s="305"/>
      <c r="TTJ23" s="305"/>
      <c r="TTK23" s="305"/>
      <c r="TTL23" s="305"/>
      <c r="TTM23" s="305"/>
      <c r="TTN23" s="305"/>
      <c r="TTO23" s="305"/>
      <c r="TTP23" s="305"/>
      <c r="TTQ23" s="305"/>
      <c r="TTR23" s="305"/>
      <c r="TTS23" s="305"/>
      <c r="TTT23" s="305"/>
      <c r="TTU23" s="305"/>
      <c r="TTV23" s="305"/>
      <c r="TTW23" s="305"/>
      <c r="TTX23" s="305"/>
      <c r="TTY23" s="305"/>
      <c r="TTZ23" s="305"/>
      <c r="TUA23" s="305"/>
      <c r="TUB23" s="305"/>
      <c r="TUC23" s="305"/>
      <c r="TUD23" s="305"/>
      <c r="TUE23" s="305"/>
      <c r="TUF23" s="305"/>
      <c r="TUG23" s="305"/>
      <c r="TUH23" s="305"/>
      <c r="TUI23" s="305"/>
      <c r="TUJ23" s="305"/>
      <c r="TUK23" s="305"/>
      <c r="TUL23" s="305"/>
      <c r="TUM23" s="305"/>
      <c r="TUN23" s="305"/>
      <c r="TUO23" s="305"/>
      <c r="TUP23" s="305"/>
      <c r="TUQ23" s="305"/>
      <c r="TUR23" s="305"/>
      <c r="TUS23" s="305"/>
      <c r="TUT23" s="305"/>
      <c r="TUU23" s="305"/>
      <c r="TUV23" s="305"/>
      <c r="TUW23" s="305"/>
      <c r="TUX23" s="305"/>
      <c r="TUY23" s="305"/>
      <c r="TUZ23" s="305"/>
      <c r="TVA23" s="305"/>
      <c r="TVB23" s="305"/>
      <c r="TVC23" s="305"/>
      <c r="TVD23" s="305"/>
      <c r="TVE23" s="305"/>
      <c r="TVF23" s="305"/>
      <c r="TVG23" s="305"/>
      <c r="TVH23" s="305"/>
      <c r="TVI23" s="305"/>
      <c r="TVJ23" s="305"/>
      <c r="TVK23" s="305"/>
      <c r="TVL23" s="305"/>
      <c r="TVM23" s="305"/>
      <c r="TVN23" s="305"/>
      <c r="TVO23" s="305"/>
      <c r="TVP23" s="305"/>
      <c r="TVQ23" s="305"/>
      <c r="TVR23" s="305"/>
      <c r="TVS23" s="305"/>
      <c r="TVT23" s="305"/>
      <c r="TVU23" s="305"/>
      <c r="TVV23" s="305"/>
      <c r="TVW23" s="305"/>
      <c r="TVX23" s="305"/>
      <c r="TVY23" s="305"/>
      <c r="TVZ23" s="305"/>
      <c r="TWA23" s="305"/>
      <c r="TWB23" s="305"/>
      <c r="TWC23" s="305"/>
      <c r="TWD23" s="305"/>
      <c r="TWE23" s="305"/>
      <c r="TWF23" s="305"/>
      <c r="TWG23" s="305"/>
      <c r="TWH23" s="305"/>
      <c r="TWI23" s="305"/>
      <c r="TWJ23" s="305"/>
      <c r="TWK23" s="305"/>
      <c r="TWL23" s="305"/>
      <c r="TWM23" s="305"/>
      <c r="TWN23" s="305"/>
      <c r="TWO23" s="305"/>
      <c r="TWP23" s="305"/>
      <c r="TWQ23" s="305"/>
      <c r="TWR23" s="305"/>
      <c r="TWS23" s="305"/>
      <c r="TWT23" s="305"/>
      <c r="TWU23" s="305"/>
      <c r="TWV23" s="305"/>
      <c r="TWW23" s="305"/>
      <c r="TWX23" s="305"/>
      <c r="TWY23" s="305"/>
      <c r="TWZ23" s="305"/>
      <c r="TXA23" s="305"/>
      <c r="TXB23" s="305"/>
      <c r="TXC23" s="305"/>
      <c r="TXD23" s="305"/>
      <c r="TXE23" s="305"/>
      <c r="TXF23" s="305"/>
      <c r="TXG23" s="305"/>
      <c r="TXH23" s="305"/>
      <c r="TXI23" s="305"/>
      <c r="TXJ23" s="305"/>
      <c r="TXK23" s="305"/>
      <c r="TXL23" s="305"/>
      <c r="TXM23" s="305"/>
      <c r="TXN23" s="305"/>
      <c r="TXO23" s="305"/>
      <c r="TXP23" s="305"/>
      <c r="TXQ23" s="305"/>
      <c r="TXR23" s="305"/>
      <c r="TXS23" s="305"/>
      <c r="TXT23" s="305"/>
      <c r="TXU23" s="305"/>
      <c r="TXV23" s="305"/>
      <c r="TXW23" s="305"/>
      <c r="TXX23" s="305"/>
      <c r="TXY23" s="305"/>
      <c r="TXZ23" s="305"/>
      <c r="TYA23" s="305"/>
      <c r="TYB23" s="305"/>
      <c r="TYC23" s="305"/>
      <c r="TYD23" s="305"/>
      <c r="TYE23" s="305"/>
      <c r="TYF23" s="305"/>
      <c r="TYG23" s="305"/>
      <c r="TYH23" s="305"/>
      <c r="TYI23" s="305"/>
      <c r="TYJ23" s="305"/>
      <c r="TYK23" s="305"/>
      <c r="TYL23" s="305"/>
      <c r="TYM23" s="305"/>
      <c r="TYN23" s="305"/>
      <c r="TYO23" s="305"/>
      <c r="TYP23" s="305"/>
      <c r="TYQ23" s="305"/>
      <c r="TYR23" s="305"/>
      <c r="TYS23" s="305"/>
      <c r="TYT23" s="305"/>
      <c r="TYU23" s="305"/>
      <c r="TYV23" s="305"/>
      <c r="TYW23" s="305"/>
      <c r="TYX23" s="305"/>
      <c r="TYY23" s="305"/>
      <c r="TYZ23" s="305"/>
      <c r="TZA23" s="305"/>
      <c r="TZB23" s="305"/>
      <c r="TZC23" s="305"/>
      <c r="TZD23" s="305"/>
      <c r="TZE23" s="305"/>
      <c r="TZF23" s="305"/>
      <c r="TZG23" s="305"/>
      <c r="TZH23" s="305"/>
      <c r="TZI23" s="305"/>
      <c r="TZJ23" s="305"/>
      <c r="TZK23" s="305"/>
      <c r="TZL23" s="305"/>
      <c r="TZM23" s="305"/>
      <c r="TZN23" s="305"/>
      <c r="TZO23" s="305"/>
      <c r="TZP23" s="305"/>
      <c r="TZQ23" s="305"/>
      <c r="TZR23" s="305"/>
      <c r="TZS23" s="305"/>
      <c r="TZT23" s="305"/>
      <c r="TZU23" s="305"/>
      <c r="TZV23" s="305"/>
      <c r="TZW23" s="305"/>
      <c r="TZX23" s="305"/>
      <c r="TZY23" s="305"/>
      <c r="TZZ23" s="305"/>
      <c r="UAA23" s="305"/>
      <c r="UAB23" s="305"/>
      <c r="UAC23" s="305"/>
      <c r="UAD23" s="305"/>
      <c r="UAE23" s="305"/>
      <c r="UAF23" s="305"/>
      <c r="UAG23" s="305"/>
      <c r="UAH23" s="305"/>
      <c r="UAI23" s="305"/>
      <c r="UAJ23" s="305"/>
      <c r="UAK23" s="305"/>
      <c r="UAL23" s="305"/>
      <c r="UAM23" s="305"/>
      <c r="UAN23" s="305"/>
      <c r="UAO23" s="305"/>
      <c r="UAP23" s="305"/>
      <c r="UAQ23" s="305"/>
      <c r="UAR23" s="305"/>
      <c r="UAS23" s="305"/>
      <c r="UAT23" s="305"/>
      <c r="UAU23" s="305"/>
      <c r="UAV23" s="305"/>
      <c r="UAW23" s="305"/>
      <c r="UAX23" s="305"/>
      <c r="UAY23" s="305"/>
      <c r="UAZ23" s="305"/>
      <c r="UBA23" s="305"/>
      <c r="UBB23" s="305"/>
      <c r="UBC23" s="305"/>
      <c r="UBD23" s="305"/>
      <c r="UBE23" s="305"/>
      <c r="UBF23" s="305"/>
      <c r="UBG23" s="305"/>
      <c r="UBH23" s="305"/>
      <c r="UBI23" s="305"/>
      <c r="UBJ23" s="305"/>
      <c r="UBK23" s="305"/>
      <c r="UBL23" s="305"/>
      <c r="UBM23" s="305"/>
      <c r="UBN23" s="305"/>
      <c r="UBO23" s="305"/>
      <c r="UBP23" s="305"/>
      <c r="UBQ23" s="305"/>
      <c r="UBR23" s="305"/>
      <c r="UBS23" s="305"/>
      <c r="UBT23" s="305"/>
      <c r="UBU23" s="305"/>
      <c r="UBV23" s="305"/>
      <c r="UBW23" s="305"/>
      <c r="UBX23" s="305"/>
      <c r="UBY23" s="305"/>
      <c r="UBZ23" s="305"/>
      <c r="UCA23" s="305"/>
      <c r="UCB23" s="305"/>
      <c r="UCC23" s="305"/>
      <c r="UCD23" s="305"/>
      <c r="UCE23" s="305"/>
      <c r="UCF23" s="305"/>
      <c r="UCG23" s="305"/>
      <c r="UCH23" s="305"/>
      <c r="UCI23" s="305"/>
      <c r="UCJ23" s="305"/>
      <c r="UCK23" s="305"/>
      <c r="UCL23" s="305"/>
      <c r="UCM23" s="305"/>
      <c r="UCN23" s="305"/>
      <c r="UCO23" s="305"/>
      <c r="UCP23" s="305"/>
      <c r="UCQ23" s="305"/>
      <c r="UCR23" s="305"/>
      <c r="UCS23" s="305"/>
      <c r="UCT23" s="305"/>
      <c r="UCU23" s="305"/>
      <c r="UCV23" s="305"/>
      <c r="UCW23" s="305"/>
      <c r="UCX23" s="305"/>
      <c r="UCY23" s="305"/>
      <c r="UCZ23" s="305"/>
      <c r="UDA23" s="305"/>
      <c r="UDB23" s="305"/>
      <c r="UDC23" s="305"/>
      <c r="UDD23" s="305"/>
      <c r="UDE23" s="305"/>
      <c r="UDF23" s="305"/>
      <c r="UDG23" s="305"/>
      <c r="UDH23" s="305"/>
      <c r="UDI23" s="305"/>
      <c r="UDJ23" s="305"/>
      <c r="UDK23" s="305"/>
      <c r="UDL23" s="305"/>
      <c r="UDM23" s="305"/>
      <c r="UDN23" s="305"/>
      <c r="UDO23" s="305"/>
      <c r="UDP23" s="305"/>
      <c r="UDQ23" s="305"/>
      <c r="UDR23" s="305"/>
      <c r="UDS23" s="305"/>
      <c r="UDT23" s="305"/>
      <c r="UDU23" s="305"/>
      <c r="UDV23" s="305"/>
      <c r="UDW23" s="305"/>
      <c r="UDX23" s="305"/>
      <c r="UDY23" s="305"/>
      <c r="UDZ23" s="305"/>
      <c r="UEA23" s="305"/>
      <c r="UEB23" s="305"/>
      <c r="UEC23" s="305"/>
      <c r="UED23" s="305"/>
      <c r="UEE23" s="305"/>
      <c r="UEF23" s="305"/>
      <c r="UEG23" s="305"/>
      <c r="UEH23" s="305"/>
      <c r="UEI23" s="305"/>
      <c r="UEJ23" s="305"/>
      <c r="UEK23" s="305"/>
      <c r="UEL23" s="305"/>
      <c r="UEM23" s="305"/>
      <c r="UEN23" s="305"/>
      <c r="UEO23" s="305"/>
      <c r="UEP23" s="305"/>
      <c r="UEQ23" s="305"/>
      <c r="UER23" s="305"/>
      <c r="UES23" s="305"/>
      <c r="UET23" s="305"/>
      <c r="UEU23" s="305"/>
      <c r="UEV23" s="305"/>
      <c r="UEW23" s="305"/>
      <c r="UEX23" s="305"/>
      <c r="UEY23" s="305"/>
      <c r="UEZ23" s="305"/>
      <c r="UFA23" s="305"/>
      <c r="UFB23" s="305"/>
      <c r="UFC23" s="305"/>
      <c r="UFD23" s="305"/>
      <c r="UFE23" s="305"/>
      <c r="UFF23" s="305"/>
      <c r="UFG23" s="305"/>
      <c r="UFH23" s="305"/>
      <c r="UFI23" s="305"/>
      <c r="UFJ23" s="305"/>
      <c r="UFK23" s="305"/>
      <c r="UFL23" s="305"/>
      <c r="UFM23" s="305"/>
      <c r="UFN23" s="305"/>
      <c r="UFO23" s="305"/>
      <c r="UFP23" s="305"/>
      <c r="UFQ23" s="305"/>
      <c r="UFR23" s="305"/>
      <c r="UFS23" s="305"/>
      <c r="UFT23" s="305"/>
      <c r="UFU23" s="305"/>
      <c r="UFV23" s="305"/>
      <c r="UFW23" s="305"/>
      <c r="UFX23" s="305"/>
      <c r="UFY23" s="305"/>
      <c r="UFZ23" s="305"/>
      <c r="UGA23" s="305"/>
      <c r="UGB23" s="305"/>
      <c r="UGC23" s="305"/>
      <c r="UGD23" s="305"/>
      <c r="UGE23" s="305"/>
      <c r="UGF23" s="305"/>
      <c r="UGG23" s="305"/>
      <c r="UGH23" s="305"/>
      <c r="UGI23" s="305"/>
      <c r="UGJ23" s="305"/>
      <c r="UGK23" s="305"/>
      <c r="UGL23" s="305"/>
      <c r="UGM23" s="305"/>
      <c r="UGN23" s="305"/>
      <c r="UGO23" s="305"/>
      <c r="UGP23" s="305"/>
      <c r="UGQ23" s="305"/>
      <c r="UGR23" s="305"/>
      <c r="UGS23" s="305"/>
      <c r="UGT23" s="305"/>
      <c r="UGU23" s="305"/>
      <c r="UGV23" s="305"/>
      <c r="UGW23" s="305"/>
      <c r="UGX23" s="305"/>
      <c r="UGY23" s="305"/>
      <c r="UGZ23" s="305"/>
      <c r="UHA23" s="305"/>
      <c r="UHB23" s="305"/>
      <c r="UHC23" s="305"/>
      <c r="UHD23" s="305"/>
      <c r="UHE23" s="305"/>
      <c r="UHF23" s="305"/>
      <c r="UHG23" s="305"/>
      <c r="UHH23" s="305"/>
      <c r="UHI23" s="305"/>
      <c r="UHJ23" s="305"/>
      <c r="UHK23" s="305"/>
      <c r="UHL23" s="305"/>
      <c r="UHM23" s="305"/>
      <c r="UHN23" s="305"/>
      <c r="UHO23" s="305"/>
      <c r="UHP23" s="305"/>
      <c r="UHQ23" s="305"/>
      <c r="UHR23" s="305"/>
      <c r="UHS23" s="305"/>
      <c r="UHT23" s="305"/>
      <c r="UHU23" s="305"/>
      <c r="UHV23" s="305"/>
      <c r="UHW23" s="305"/>
      <c r="UHX23" s="305"/>
      <c r="UHY23" s="305"/>
      <c r="UHZ23" s="305"/>
      <c r="UIA23" s="305"/>
      <c r="UIB23" s="305"/>
      <c r="UIC23" s="305"/>
      <c r="UID23" s="305"/>
      <c r="UIE23" s="305"/>
      <c r="UIF23" s="305"/>
      <c r="UIG23" s="305"/>
      <c r="UIH23" s="305"/>
      <c r="UII23" s="305"/>
      <c r="UIJ23" s="305"/>
      <c r="UIK23" s="305"/>
      <c r="UIL23" s="305"/>
      <c r="UIM23" s="305"/>
      <c r="UIN23" s="305"/>
      <c r="UIO23" s="305"/>
      <c r="UIP23" s="305"/>
      <c r="UIQ23" s="305"/>
      <c r="UIR23" s="305"/>
      <c r="UIS23" s="305"/>
      <c r="UIT23" s="305"/>
      <c r="UIU23" s="305"/>
      <c r="UIV23" s="305"/>
      <c r="UIW23" s="305"/>
      <c r="UIX23" s="305"/>
      <c r="UIY23" s="305"/>
      <c r="UIZ23" s="305"/>
      <c r="UJA23" s="305"/>
      <c r="UJB23" s="305"/>
      <c r="UJC23" s="305"/>
      <c r="UJD23" s="305"/>
      <c r="UJE23" s="305"/>
      <c r="UJF23" s="305"/>
      <c r="UJG23" s="305"/>
      <c r="UJH23" s="305"/>
      <c r="UJI23" s="305"/>
      <c r="UJJ23" s="305"/>
      <c r="UJK23" s="305"/>
      <c r="UJL23" s="305"/>
      <c r="UJM23" s="305"/>
      <c r="UJN23" s="305"/>
      <c r="UJO23" s="305"/>
      <c r="UJP23" s="305"/>
      <c r="UJQ23" s="305"/>
      <c r="UJR23" s="305"/>
      <c r="UJS23" s="305"/>
      <c r="UJT23" s="305"/>
      <c r="UJU23" s="305"/>
      <c r="UJV23" s="305"/>
      <c r="UJW23" s="305"/>
      <c r="UJX23" s="305"/>
      <c r="UJY23" s="305"/>
      <c r="UJZ23" s="305"/>
      <c r="UKA23" s="305"/>
      <c r="UKB23" s="305"/>
      <c r="UKC23" s="305"/>
      <c r="UKD23" s="305"/>
      <c r="UKE23" s="305"/>
      <c r="UKF23" s="305"/>
      <c r="UKG23" s="305"/>
      <c r="UKH23" s="305"/>
      <c r="UKI23" s="305"/>
      <c r="UKJ23" s="305"/>
      <c r="UKK23" s="305"/>
      <c r="UKL23" s="305"/>
      <c r="UKM23" s="305"/>
      <c r="UKN23" s="305"/>
      <c r="UKO23" s="305"/>
      <c r="UKP23" s="305"/>
      <c r="UKQ23" s="305"/>
      <c r="UKR23" s="305"/>
      <c r="UKS23" s="305"/>
      <c r="UKT23" s="305"/>
      <c r="UKU23" s="305"/>
      <c r="UKV23" s="305"/>
      <c r="UKW23" s="305"/>
      <c r="UKX23" s="305"/>
      <c r="UKY23" s="305"/>
      <c r="UKZ23" s="305"/>
      <c r="ULA23" s="305"/>
      <c r="ULB23" s="305"/>
      <c r="ULC23" s="305"/>
      <c r="ULD23" s="305"/>
      <c r="ULE23" s="305"/>
      <c r="ULF23" s="305"/>
      <c r="ULG23" s="305"/>
      <c r="ULH23" s="305"/>
      <c r="ULI23" s="305"/>
      <c r="ULJ23" s="305"/>
      <c r="ULK23" s="305"/>
      <c r="ULL23" s="305"/>
      <c r="ULM23" s="305"/>
      <c r="ULN23" s="305"/>
      <c r="ULO23" s="305"/>
      <c r="ULP23" s="305"/>
      <c r="ULQ23" s="305"/>
      <c r="ULR23" s="305"/>
      <c r="ULS23" s="305"/>
      <c r="ULT23" s="305"/>
      <c r="ULU23" s="305"/>
      <c r="ULV23" s="305"/>
      <c r="ULW23" s="305"/>
      <c r="ULX23" s="305"/>
      <c r="ULY23" s="305"/>
      <c r="ULZ23" s="305"/>
      <c r="UMA23" s="305"/>
      <c r="UMB23" s="305"/>
      <c r="UMC23" s="305"/>
      <c r="UMD23" s="305"/>
      <c r="UME23" s="305"/>
      <c r="UMF23" s="305"/>
      <c r="UMG23" s="305"/>
      <c r="UMH23" s="305"/>
      <c r="UMI23" s="305"/>
      <c r="UMJ23" s="305"/>
      <c r="UMK23" s="305"/>
      <c r="UML23" s="305"/>
      <c r="UMM23" s="305"/>
      <c r="UMN23" s="305"/>
      <c r="UMO23" s="305"/>
      <c r="UMP23" s="305"/>
      <c r="UMQ23" s="305"/>
      <c r="UMR23" s="305"/>
      <c r="UMS23" s="305"/>
      <c r="UMT23" s="305"/>
      <c r="UMU23" s="305"/>
      <c r="UMV23" s="305"/>
      <c r="UMW23" s="305"/>
      <c r="UMX23" s="305"/>
      <c r="UMY23" s="305"/>
      <c r="UMZ23" s="305"/>
      <c r="UNA23" s="305"/>
      <c r="UNB23" s="305"/>
      <c r="UNC23" s="305"/>
      <c r="UND23" s="305"/>
      <c r="UNE23" s="305"/>
      <c r="UNF23" s="305"/>
      <c r="UNG23" s="305"/>
      <c r="UNH23" s="305"/>
      <c r="UNI23" s="305"/>
      <c r="UNJ23" s="305"/>
      <c r="UNK23" s="305"/>
      <c r="UNL23" s="305"/>
      <c r="UNM23" s="305"/>
      <c r="UNN23" s="305"/>
      <c r="UNO23" s="305"/>
      <c r="UNP23" s="305"/>
      <c r="UNQ23" s="305"/>
      <c r="UNR23" s="305"/>
      <c r="UNS23" s="305"/>
      <c r="UNT23" s="305"/>
      <c r="UNU23" s="305"/>
      <c r="UNV23" s="305"/>
      <c r="UNW23" s="305"/>
      <c r="UNX23" s="305"/>
      <c r="UNY23" s="305"/>
      <c r="UNZ23" s="305"/>
      <c r="UOA23" s="305"/>
      <c r="UOB23" s="305"/>
      <c r="UOC23" s="305"/>
      <c r="UOD23" s="305"/>
      <c r="UOE23" s="305"/>
      <c r="UOF23" s="305"/>
      <c r="UOG23" s="305"/>
      <c r="UOH23" s="305"/>
      <c r="UOI23" s="305"/>
      <c r="UOJ23" s="305"/>
      <c r="UOK23" s="305"/>
      <c r="UOL23" s="305"/>
      <c r="UOM23" s="305"/>
      <c r="UON23" s="305"/>
      <c r="UOO23" s="305"/>
      <c r="UOP23" s="305"/>
      <c r="UOQ23" s="305"/>
      <c r="UOR23" s="305"/>
      <c r="UOS23" s="305"/>
      <c r="UOT23" s="305"/>
      <c r="UOU23" s="305"/>
      <c r="UOV23" s="305"/>
      <c r="UOW23" s="305"/>
      <c r="UOX23" s="305"/>
      <c r="UOY23" s="305"/>
      <c r="UOZ23" s="305"/>
      <c r="UPA23" s="305"/>
      <c r="UPB23" s="305"/>
      <c r="UPC23" s="305"/>
      <c r="UPD23" s="305"/>
      <c r="UPE23" s="305"/>
      <c r="UPF23" s="305"/>
      <c r="UPG23" s="305"/>
      <c r="UPH23" s="305"/>
      <c r="UPI23" s="305"/>
      <c r="UPJ23" s="305"/>
      <c r="UPK23" s="305"/>
      <c r="UPL23" s="305"/>
      <c r="UPM23" s="305"/>
      <c r="UPN23" s="305"/>
      <c r="UPO23" s="305"/>
      <c r="UPP23" s="305"/>
      <c r="UPQ23" s="305"/>
      <c r="UPR23" s="305"/>
      <c r="UPS23" s="305"/>
      <c r="UPT23" s="305"/>
      <c r="UPU23" s="305"/>
      <c r="UPV23" s="305"/>
      <c r="UPW23" s="305"/>
      <c r="UPX23" s="305"/>
      <c r="UPY23" s="305"/>
      <c r="UPZ23" s="305"/>
      <c r="UQA23" s="305"/>
      <c r="UQB23" s="305"/>
      <c r="UQC23" s="305"/>
      <c r="UQD23" s="305"/>
      <c r="UQE23" s="305"/>
      <c r="UQF23" s="305"/>
      <c r="UQG23" s="305"/>
      <c r="UQH23" s="305"/>
      <c r="UQI23" s="305"/>
      <c r="UQJ23" s="305"/>
      <c r="UQK23" s="305"/>
      <c r="UQL23" s="305"/>
      <c r="UQM23" s="305"/>
      <c r="UQN23" s="305"/>
      <c r="UQO23" s="305"/>
      <c r="UQP23" s="305"/>
      <c r="UQQ23" s="305"/>
      <c r="UQR23" s="305"/>
      <c r="UQS23" s="305"/>
      <c r="UQT23" s="305"/>
      <c r="UQU23" s="305"/>
      <c r="UQV23" s="305"/>
      <c r="UQW23" s="305"/>
      <c r="UQX23" s="305"/>
      <c r="UQY23" s="305"/>
      <c r="UQZ23" s="305"/>
      <c r="URA23" s="305"/>
      <c r="URB23" s="305"/>
      <c r="URC23" s="305"/>
      <c r="URD23" s="305"/>
      <c r="URE23" s="305"/>
      <c r="URF23" s="305"/>
      <c r="URG23" s="305"/>
      <c r="URH23" s="305"/>
      <c r="URI23" s="305"/>
      <c r="URJ23" s="305"/>
      <c r="URK23" s="305"/>
      <c r="URL23" s="305"/>
      <c r="URM23" s="305"/>
      <c r="URN23" s="305"/>
      <c r="URO23" s="305"/>
      <c r="URP23" s="305"/>
      <c r="URQ23" s="305"/>
      <c r="URR23" s="305"/>
      <c r="URS23" s="305"/>
      <c r="URT23" s="305"/>
      <c r="URU23" s="305"/>
      <c r="URV23" s="305"/>
      <c r="URW23" s="305"/>
      <c r="URX23" s="305"/>
      <c r="URY23" s="305"/>
      <c r="URZ23" s="305"/>
      <c r="USA23" s="305"/>
      <c r="USB23" s="305"/>
      <c r="USC23" s="305"/>
      <c r="USD23" s="305"/>
      <c r="USE23" s="305"/>
      <c r="USF23" s="305"/>
      <c r="USG23" s="305"/>
      <c r="USH23" s="305"/>
      <c r="USI23" s="305"/>
      <c r="USJ23" s="305"/>
      <c r="USK23" s="305"/>
      <c r="USL23" s="305"/>
      <c r="USM23" s="305"/>
      <c r="USN23" s="305"/>
      <c r="USO23" s="305"/>
      <c r="USP23" s="305"/>
      <c r="USQ23" s="305"/>
      <c r="USR23" s="305"/>
      <c r="USS23" s="305"/>
      <c r="UST23" s="305"/>
      <c r="USU23" s="305"/>
      <c r="USV23" s="305"/>
      <c r="USW23" s="305"/>
      <c r="USX23" s="305"/>
      <c r="USY23" s="305"/>
      <c r="USZ23" s="305"/>
      <c r="UTA23" s="305"/>
      <c r="UTB23" s="305"/>
      <c r="UTC23" s="305"/>
      <c r="UTD23" s="305"/>
      <c r="UTE23" s="305"/>
      <c r="UTF23" s="305"/>
      <c r="UTG23" s="305"/>
      <c r="UTH23" s="305"/>
      <c r="UTI23" s="305"/>
      <c r="UTJ23" s="305"/>
      <c r="UTK23" s="305"/>
      <c r="UTL23" s="305"/>
      <c r="UTM23" s="305"/>
      <c r="UTN23" s="305"/>
      <c r="UTO23" s="305"/>
      <c r="UTP23" s="305"/>
      <c r="UTQ23" s="305"/>
      <c r="UTR23" s="305"/>
      <c r="UTS23" s="305"/>
      <c r="UTT23" s="305"/>
      <c r="UTU23" s="305"/>
      <c r="UTV23" s="305"/>
      <c r="UTW23" s="305"/>
      <c r="UTX23" s="305"/>
      <c r="UTY23" s="305"/>
      <c r="UTZ23" s="305"/>
      <c r="UUA23" s="305"/>
      <c r="UUB23" s="305"/>
      <c r="UUC23" s="305"/>
      <c r="UUD23" s="305"/>
      <c r="UUE23" s="305"/>
      <c r="UUF23" s="305"/>
      <c r="UUG23" s="305"/>
      <c r="UUH23" s="305"/>
      <c r="UUI23" s="305"/>
      <c r="UUJ23" s="305"/>
      <c r="UUK23" s="305"/>
      <c r="UUL23" s="305"/>
      <c r="UUM23" s="305"/>
      <c r="UUN23" s="305"/>
      <c r="UUO23" s="305"/>
      <c r="UUP23" s="305"/>
      <c r="UUQ23" s="305"/>
      <c r="UUR23" s="305"/>
      <c r="UUS23" s="305"/>
      <c r="UUT23" s="305"/>
      <c r="UUU23" s="305"/>
      <c r="UUV23" s="305"/>
      <c r="UUW23" s="305"/>
      <c r="UUX23" s="305"/>
      <c r="UUY23" s="305"/>
      <c r="UUZ23" s="305"/>
      <c r="UVA23" s="305"/>
      <c r="UVB23" s="305"/>
      <c r="UVC23" s="305"/>
      <c r="UVD23" s="305"/>
      <c r="UVE23" s="305"/>
      <c r="UVF23" s="305"/>
      <c r="UVG23" s="305"/>
      <c r="UVH23" s="305"/>
      <c r="UVI23" s="305"/>
      <c r="UVJ23" s="305"/>
      <c r="UVK23" s="305"/>
      <c r="UVL23" s="305"/>
      <c r="UVM23" s="305"/>
      <c r="UVN23" s="305"/>
      <c r="UVO23" s="305"/>
      <c r="UVP23" s="305"/>
      <c r="UVQ23" s="305"/>
      <c r="UVR23" s="305"/>
      <c r="UVS23" s="305"/>
      <c r="UVT23" s="305"/>
      <c r="UVU23" s="305"/>
      <c r="UVV23" s="305"/>
      <c r="UVW23" s="305"/>
      <c r="UVX23" s="305"/>
      <c r="UVY23" s="305"/>
      <c r="UVZ23" s="305"/>
      <c r="UWA23" s="305"/>
      <c r="UWB23" s="305"/>
      <c r="UWC23" s="305"/>
      <c r="UWD23" s="305"/>
      <c r="UWE23" s="305"/>
      <c r="UWF23" s="305"/>
      <c r="UWG23" s="305"/>
      <c r="UWH23" s="305"/>
      <c r="UWI23" s="305"/>
      <c r="UWJ23" s="305"/>
      <c r="UWK23" s="305"/>
      <c r="UWL23" s="305"/>
      <c r="UWM23" s="305"/>
      <c r="UWN23" s="305"/>
      <c r="UWO23" s="305"/>
      <c r="UWP23" s="305"/>
      <c r="UWQ23" s="305"/>
      <c r="UWR23" s="305"/>
      <c r="UWS23" s="305"/>
      <c r="UWT23" s="305"/>
      <c r="UWU23" s="305"/>
      <c r="UWV23" s="305"/>
      <c r="UWW23" s="305"/>
      <c r="UWX23" s="305"/>
      <c r="UWY23" s="305"/>
      <c r="UWZ23" s="305"/>
      <c r="UXA23" s="305"/>
      <c r="UXB23" s="305"/>
      <c r="UXC23" s="305"/>
      <c r="UXD23" s="305"/>
      <c r="UXE23" s="305"/>
      <c r="UXF23" s="305"/>
      <c r="UXG23" s="305"/>
      <c r="UXH23" s="305"/>
      <c r="UXI23" s="305"/>
      <c r="UXJ23" s="305"/>
      <c r="UXK23" s="305"/>
      <c r="UXL23" s="305"/>
      <c r="UXM23" s="305"/>
      <c r="UXN23" s="305"/>
      <c r="UXO23" s="305"/>
      <c r="UXP23" s="305"/>
      <c r="UXQ23" s="305"/>
      <c r="UXR23" s="305"/>
      <c r="UXS23" s="305"/>
      <c r="UXT23" s="305"/>
      <c r="UXU23" s="305"/>
      <c r="UXV23" s="305"/>
      <c r="UXW23" s="305"/>
      <c r="UXX23" s="305"/>
      <c r="UXY23" s="305"/>
      <c r="UXZ23" s="305"/>
      <c r="UYA23" s="305"/>
      <c r="UYB23" s="305"/>
      <c r="UYC23" s="305"/>
      <c r="UYD23" s="305"/>
      <c r="UYE23" s="305"/>
      <c r="UYF23" s="305"/>
      <c r="UYG23" s="305"/>
      <c r="UYH23" s="305"/>
      <c r="UYI23" s="305"/>
      <c r="UYJ23" s="305"/>
      <c r="UYK23" s="305"/>
      <c r="UYL23" s="305"/>
      <c r="UYM23" s="305"/>
      <c r="UYN23" s="305"/>
      <c r="UYO23" s="305"/>
      <c r="UYP23" s="305"/>
      <c r="UYQ23" s="305"/>
      <c r="UYR23" s="305"/>
      <c r="UYS23" s="305"/>
      <c r="UYT23" s="305"/>
      <c r="UYU23" s="305"/>
      <c r="UYV23" s="305"/>
      <c r="UYW23" s="305"/>
      <c r="UYX23" s="305"/>
      <c r="UYY23" s="305"/>
      <c r="UYZ23" s="305"/>
      <c r="UZA23" s="305"/>
      <c r="UZB23" s="305"/>
      <c r="UZC23" s="305"/>
      <c r="UZD23" s="305"/>
      <c r="UZE23" s="305"/>
      <c r="UZF23" s="305"/>
      <c r="UZG23" s="305"/>
      <c r="UZH23" s="305"/>
      <c r="UZI23" s="305"/>
      <c r="UZJ23" s="305"/>
      <c r="UZK23" s="305"/>
      <c r="UZL23" s="305"/>
      <c r="UZM23" s="305"/>
      <c r="UZN23" s="305"/>
      <c r="UZO23" s="305"/>
      <c r="UZP23" s="305"/>
      <c r="UZQ23" s="305"/>
      <c r="UZR23" s="305"/>
      <c r="UZS23" s="305"/>
      <c r="UZT23" s="305"/>
      <c r="UZU23" s="305"/>
      <c r="UZV23" s="305"/>
      <c r="UZW23" s="305"/>
      <c r="UZX23" s="305"/>
      <c r="UZY23" s="305"/>
      <c r="UZZ23" s="305"/>
      <c r="VAA23" s="305"/>
      <c r="VAB23" s="305"/>
      <c r="VAC23" s="305"/>
      <c r="VAD23" s="305"/>
      <c r="VAE23" s="305"/>
      <c r="VAF23" s="305"/>
      <c r="VAG23" s="305"/>
      <c r="VAH23" s="305"/>
      <c r="VAI23" s="305"/>
      <c r="VAJ23" s="305"/>
      <c r="VAK23" s="305"/>
      <c r="VAL23" s="305"/>
      <c r="VAM23" s="305"/>
      <c r="VAN23" s="305"/>
      <c r="VAO23" s="305"/>
      <c r="VAP23" s="305"/>
      <c r="VAQ23" s="305"/>
      <c r="VAR23" s="305"/>
      <c r="VAS23" s="305"/>
      <c r="VAT23" s="305"/>
      <c r="VAU23" s="305"/>
      <c r="VAV23" s="305"/>
      <c r="VAW23" s="305"/>
      <c r="VAX23" s="305"/>
      <c r="VAY23" s="305"/>
      <c r="VAZ23" s="305"/>
      <c r="VBA23" s="305"/>
      <c r="VBB23" s="305"/>
      <c r="VBC23" s="305"/>
      <c r="VBD23" s="305"/>
      <c r="VBE23" s="305"/>
      <c r="VBF23" s="305"/>
      <c r="VBG23" s="305"/>
      <c r="VBH23" s="305"/>
      <c r="VBI23" s="305"/>
      <c r="VBJ23" s="305"/>
      <c r="VBK23" s="305"/>
      <c r="VBL23" s="305"/>
      <c r="VBM23" s="305"/>
      <c r="VBN23" s="305"/>
      <c r="VBO23" s="305"/>
      <c r="VBP23" s="305"/>
      <c r="VBQ23" s="305"/>
      <c r="VBR23" s="305"/>
      <c r="VBS23" s="305"/>
      <c r="VBT23" s="305"/>
      <c r="VBU23" s="305"/>
      <c r="VBV23" s="305"/>
      <c r="VBW23" s="305"/>
      <c r="VBX23" s="305"/>
      <c r="VBY23" s="305"/>
      <c r="VBZ23" s="305"/>
      <c r="VCA23" s="305"/>
      <c r="VCB23" s="305"/>
      <c r="VCC23" s="305"/>
      <c r="VCD23" s="305"/>
      <c r="VCE23" s="305"/>
      <c r="VCF23" s="305"/>
      <c r="VCG23" s="305"/>
      <c r="VCH23" s="305"/>
      <c r="VCI23" s="305"/>
      <c r="VCJ23" s="305"/>
      <c r="VCK23" s="305"/>
      <c r="VCL23" s="305"/>
      <c r="VCM23" s="305"/>
      <c r="VCN23" s="305"/>
      <c r="VCO23" s="305"/>
      <c r="VCP23" s="305"/>
      <c r="VCQ23" s="305"/>
      <c r="VCR23" s="305"/>
      <c r="VCS23" s="305"/>
      <c r="VCT23" s="305"/>
      <c r="VCU23" s="305"/>
      <c r="VCV23" s="305"/>
      <c r="VCW23" s="305"/>
      <c r="VCX23" s="305"/>
      <c r="VCY23" s="305"/>
      <c r="VCZ23" s="305"/>
      <c r="VDA23" s="305"/>
      <c r="VDB23" s="305"/>
      <c r="VDC23" s="305"/>
      <c r="VDD23" s="305"/>
      <c r="VDE23" s="305"/>
      <c r="VDF23" s="305"/>
      <c r="VDG23" s="305"/>
      <c r="VDH23" s="305"/>
      <c r="VDI23" s="305"/>
      <c r="VDJ23" s="305"/>
      <c r="VDK23" s="305"/>
      <c r="VDL23" s="305"/>
      <c r="VDM23" s="305"/>
      <c r="VDN23" s="305"/>
      <c r="VDO23" s="305"/>
      <c r="VDP23" s="305"/>
      <c r="VDQ23" s="305"/>
      <c r="VDR23" s="305"/>
      <c r="VDS23" s="305"/>
      <c r="VDT23" s="305"/>
      <c r="VDU23" s="305"/>
      <c r="VDV23" s="305"/>
      <c r="VDW23" s="305"/>
      <c r="VDX23" s="305"/>
      <c r="VDY23" s="305"/>
      <c r="VDZ23" s="305"/>
      <c r="VEA23" s="305"/>
      <c r="VEB23" s="305"/>
      <c r="VEC23" s="305"/>
      <c r="VED23" s="305"/>
      <c r="VEE23" s="305"/>
      <c r="VEF23" s="305"/>
      <c r="VEG23" s="305"/>
      <c r="VEH23" s="305"/>
      <c r="VEI23" s="305"/>
      <c r="VEJ23" s="305"/>
      <c r="VEK23" s="305"/>
      <c r="VEL23" s="305"/>
      <c r="VEM23" s="305"/>
      <c r="VEN23" s="305"/>
      <c r="VEO23" s="305"/>
      <c r="VEP23" s="305"/>
      <c r="VEQ23" s="305"/>
      <c r="VER23" s="305"/>
      <c r="VES23" s="305"/>
      <c r="VET23" s="305"/>
      <c r="VEU23" s="305"/>
      <c r="VEV23" s="305"/>
      <c r="VEW23" s="305"/>
      <c r="VEX23" s="305"/>
      <c r="VEY23" s="305"/>
      <c r="VEZ23" s="305"/>
      <c r="VFA23" s="305"/>
      <c r="VFB23" s="305"/>
      <c r="VFC23" s="305"/>
      <c r="VFD23" s="305"/>
      <c r="VFE23" s="305"/>
      <c r="VFF23" s="305"/>
      <c r="VFG23" s="305"/>
      <c r="VFH23" s="305"/>
      <c r="VFI23" s="305"/>
      <c r="VFJ23" s="305"/>
      <c r="VFK23" s="305"/>
      <c r="VFL23" s="305"/>
      <c r="VFM23" s="305"/>
      <c r="VFN23" s="305"/>
      <c r="VFO23" s="305"/>
      <c r="VFP23" s="305"/>
      <c r="VFQ23" s="305"/>
      <c r="VFR23" s="305"/>
      <c r="VFS23" s="305"/>
      <c r="VFT23" s="305"/>
      <c r="VFU23" s="305"/>
      <c r="VFV23" s="305"/>
      <c r="VFW23" s="305"/>
      <c r="VFX23" s="305"/>
      <c r="VFY23" s="305"/>
      <c r="VFZ23" s="305"/>
      <c r="VGA23" s="305"/>
      <c r="VGB23" s="305"/>
      <c r="VGC23" s="305"/>
      <c r="VGD23" s="305"/>
      <c r="VGE23" s="305"/>
      <c r="VGF23" s="305"/>
      <c r="VGG23" s="305"/>
      <c r="VGH23" s="305"/>
      <c r="VGI23" s="305"/>
      <c r="VGJ23" s="305"/>
      <c r="VGK23" s="305"/>
      <c r="VGL23" s="305"/>
      <c r="VGM23" s="305"/>
      <c r="VGN23" s="305"/>
      <c r="VGO23" s="305"/>
      <c r="VGP23" s="305"/>
      <c r="VGQ23" s="305"/>
      <c r="VGR23" s="305"/>
      <c r="VGS23" s="305"/>
      <c r="VGT23" s="305"/>
      <c r="VGU23" s="305"/>
      <c r="VGV23" s="305"/>
      <c r="VGW23" s="305"/>
      <c r="VGX23" s="305"/>
      <c r="VGY23" s="305"/>
      <c r="VGZ23" s="305"/>
      <c r="VHA23" s="305"/>
      <c r="VHB23" s="305"/>
      <c r="VHC23" s="305"/>
      <c r="VHD23" s="305"/>
      <c r="VHE23" s="305"/>
      <c r="VHF23" s="305"/>
      <c r="VHG23" s="305"/>
      <c r="VHH23" s="305"/>
      <c r="VHI23" s="305"/>
      <c r="VHJ23" s="305"/>
      <c r="VHK23" s="305"/>
      <c r="VHL23" s="305"/>
      <c r="VHM23" s="305"/>
      <c r="VHN23" s="305"/>
      <c r="VHO23" s="305"/>
      <c r="VHP23" s="305"/>
      <c r="VHQ23" s="305"/>
      <c r="VHR23" s="305"/>
      <c r="VHS23" s="305"/>
      <c r="VHT23" s="305"/>
      <c r="VHU23" s="305"/>
      <c r="VHV23" s="305"/>
      <c r="VHW23" s="305"/>
      <c r="VHX23" s="305"/>
      <c r="VHY23" s="305"/>
      <c r="VHZ23" s="305"/>
      <c r="VIA23" s="305"/>
      <c r="VIB23" s="305"/>
      <c r="VIC23" s="305"/>
      <c r="VID23" s="305"/>
      <c r="VIE23" s="305"/>
      <c r="VIF23" s="305"/>
      <c r="VIG23" s="305"/>
      <c r="VIH23" s="305"/>
      <c r="VII23" s="305"/>
      <c r="VIJ23" s="305"/>
      <c r="VIK23" s="305"/>
      <c r="VIL23" s="305"/>
      <c r="VIM23" s="305"/>
      <c r="VIN23" s="305"/>
      <c r="VIO23" s="305"/>
      <c r="VIP23" s="305"/>
      <c r="VIQ23" s="305"/>
      <c r="VIR23" s="305"/>
      <c r="VIS23" s="305"/>
      <c r="VIT23" s="305"/>
      <c r="VIU23" s="305"/>
      <c r="VIV23" s="305"/>
      <c r="VIW23" s="305"/>
      <c r="VIX23" s="305"/>
      <c r="VIY23" s="305"/>
      <c r="VIZ23" s="305"/>
      <c r="VJA23" s="305"/>
      <c r="VJB23" s="305"/>
      <c r="VJC23" s="305"/>
      <c r="VJD23" s="305"/>
      <c r="VJE23" s="305"/>
      <c r="VJF23" s="305"/>
      <c r="VJG23" s="305"/>
      <c r="VJH23" s="305"/>
      <c r="VJI23" s="305"/>
      <c r="VJJ23" s="305"/>
      <c r="VJK23" s="305"/>
      <c r="VJL23" s="305"/>
      <c r="VJM23" s="305"/>
      <c r="VJN23" s="305"/>
      <c r="VJO23" s="305"/>
      <c r="VJP23" s="305"/>
      <c r="VJQ23" s="305"/>
      <c r="VJR23" s="305"/>
      <c r="VJS23" s="305"/>
      <c r="VJT23" s="305"/>
      <c r="VJU23" s="305"/>
      <c r="VJV23" s="305"/>
      <c r="VJW23" s="305"/>
      <c r="VJX23" s="305"/>
      <c r="VJY23" s="305"/>
      <c r="VJZ23" s="305"/>
      <c r="VKA23" s="305"/>
      <c r="VKB23" s="305"/>
      <c r="VKC23" s="305"/>
      <c r="VKD23" s="305"/>
      <c r="VKE23" s="305"/>
      <c r="VKF23" s="305"/>
      <c r="VKG23" s="305"/>
      <c r="VKH23" s="305"/>
      <c r="VKI23" s="305"/>
      <c r="VKJ23" s="305"/>
      <c r="VKK23" s="305"/>
      <c r="VKL23" s="305"/>
      <c r="VKM23" s="305"/>
      <c r="VKN23" s="305"/>
      <c r="VKO23" s="305"/>
      <c r="VKP23" s="305"/>
      <c r="VKQ23" s="305"/>
      <c r="VKR23" s="305"/>
      <c r="VKS23" s="305"/>
      <c r="VKT23" s="305"/>
      <c r="VKU23" s="305"/>
      <c r="VKV23" s="305"/>
      <c r="VKW23" s="305"/>
      <c r="VKX23" s="305"/>
      <c r="VKY23" s="305"/>
      <c r="VKZ23" s="305"/>
      <c r="VLA23" s="305"/>
      <c r="VLB23" s="305"/>
      <c r="VLC23" s="305"/>
      <c r="VLD23" s="305"/>
      <c r="VLE23" s="305"/>
      <c r="VLF23" s="305"/>
      <c r="VLG23" s="305"/>
      <c r="VLH23" s="305"/>
      <c r="VLI23" s="305"/>
      <c r="VLJ23" s="305"/>
      <c r="VLK23" s="305"/>
      <c r="VLL23" s="305"/>
      <c r="VLM23" s="305"/>
      <c r="VLN23" s="305"/>
      <c r="VLO23" s="305"/>
      <c r="VLP23" s="305"/>
      <c r="VLQ23" s="305"/>
      <c r="VLR23" s="305"/>
      <c r="VLS23" s="305"/>
      <c r="VLT23" s="305"/>
      <c r="VLU23" s="305"/>
      <c r="VLV23" s="305"/>
      <c r="VLW23" s="305"/>
      <c r="VLX23" s="305"/>
      <c r="VLY23" s="305"/>
      <c r="VLZ23" s="305"/>
      <c r="VMA23" s="305"/>
      <c r="VMB23" s="305"/>
      <c r="VMC23" s="305"/>
      <c r="VMD23" s="305"/>
      <c r="VME23" s="305"/>
      <c r="VMF23" s="305"/>
      <c r="VMG23" s="305"/>
      <c r="VMH23" s="305"/>
      <c r="VMI23" s="305"/>
      <c r="VMJ23" s="305"/>
      <c r="VMK23" s="305"/>
      <c r="VML23" s="305"/>
      <c r="VMM23" s="305"/>
      <c r="VMN23" s="305"/>
      <c r="VMO23" s="305"/>
      <c r="VMP23" s="305"/>
      <c r="VMQ23" s="305"/>
      <c r="VMR23" s="305"/>
      <c r="VMS23" s="305"/>
      <c r="VMT23" s="305"/>
      <c r="VMU23" s="305"/>
      <c r="VMV23" s="305"/>
      <c r="VMW23" s="305"/>
      <c r="VMX23" s="305"/>
      <c r="VMY23" s="305"/>
      <c r="VMZ23" s="305"/>
      <c r="VNA23" s="305"/>
      <c r="VNB23" s="305"/>
      <c r="VNC23" s="305"/>
      <c r="VND23" s="305"/>
      <c r="VNE23" s="305"/>
      <c r="VNF23" s="305"/>
      <c r="VNG23" s="305"/>
      <c r="VNH23" s="305"/>
      <c r="VNI23" s="305"/>
      <c r="VNJ23" s="305"/>
      <c r="VNK23" s="305"/>
      <c r="VNL23" s="305"/>
      <c r="VNM23" s="305"/>
      <c r="VNN23" s="305"/>
      <c r="VNO23" s="305"/>
      <c r="VNP23" s="305"/>
      <c r="VNQ23" s="305"/>
      <c r="VNR23" s="305"/>
      <c r="VNS23" s="305"/>
      <c r="VNT23" s="305"/>
      <c r="VNU23" s="305"/>
      <c r="VNV23" s="305"/>
      <c r="VNW23" s="305"/>
      <c r="VNX23" s="305"/>
      <c r="VNY23" s="305"/>
      <c r="VNZ23" s="305"/>
      <c r="VOA23" s="305"/>
      <c r="VOB23" s="305"/>
      <c r="VOC23" s="305"/>
      <c r="VOD23" s="305"/>
      <c r="VOE23" s="305"/>
      <c r="VOF23" s="305"/>
      <c r="VOG23" s="305"/>
      <c r="VOH23" s="305"/>
      <c r="VOI23" s="305"/>
      <c r="VOJ23" s="305"/>
      <c r="VOK23" s="305"/>
      <c r="VOL23" s="305"/>
      <c r="VOM23" s="305"/>
      <c r="VON23" s="305"/>
      <c r="VOO23" s="305"/>
      <c r="VOP23" s="305"/>
      <c r="VOQ23" s="305"/>
      <c r="VOR23" s="305"/>
      <c r="VOS23" s="305"/>
      <c r="VOT23" s="305"/>
      <c r="VOU23" s="305"/>
      <c r="VOV23" s="305"/>
      <c r="VOW23" s="305"/>
      <c r="VOX23" s="305"/>
      <c r="VOY23" s="305"/>
      <c r="VOZ23" s="305"/>
      <c r="VPA23" s="305"/>
      <c r="VPB23" s="305"/>
      <c r="VPC23" s="305"/>
      <c r="VPD23" s="305"/>
      <c r="VPE23" s="305"/>
      <c r="VPF23" s="305"/>
      <c r="VPG23" s="305"/>
      <c r="VPH23" s="305"/>
      <c r="VPI23" s="305"/>
      <c r="VPJ23" s="305"/>
      <c r="VPK23" s="305"/>
      <c r="VPL23" s="305"/>
      <c r="VPM23" s="305"/>
      <c r="VPN23" s="305"/>
      <c r="VPO23" s="305"/>
      <c r="VPP23" s="305"/>
      <c r="VPQ23" s="305"/>
      <c r="VPR23" s="305"/>
      <c r="VPS23" s="305"/>
      <c r="VPT23" s="305"/>
      <c r="VPU23" s="305"/>
      <c r="VPV23" s="305"/>
      <c r="VPW23" s="305"/>
      <c r="VPX23" s="305"/>
      <c r="VPY23" s="305"/>
      <c r="VPZ23" s="305"/>
      <c r="VQA23" s="305"/>
      <c r="VQB23" s="305"/>
      <c r="VQC23" s="305"/>
      <c r="VQD23" s="305"/>
      <c r="VQE23" s="305"/>
      <c r="VQF23" s="305"/>
      <c r="VQG23" s="305"/>
      <c r="VQH23" s="305"/>
      <c r="VQI23" s="305"/>
      <c r="VQJ23" s="305"/>
      <c r="VQK23" s="305"/>
      <c r="VQL23" s="305"/>
      <c r="VQM23" s="305"/>
      <c r="VQN23" s="305"/>
      <c r="VQO23" s="305"/>
      <c r="VQP23" s="305"/>
      <c r="VQQ23" s="305"/>
      <c r="VQR23" s="305"/>
      <c r="VQS23" s="305"/>
      <c r="VQT23" s="305"/>
      <c r="VQU23" s="305"/>
      <c r="VQV23" s="305"/>
      <c r="VQW23" s="305"/>
      <c r="VQX23" s="305"/>
      <c r="VQY23" s="305"/>
      <c r="VQZ23" s="305"/>
      <c r="VRA23" s="305"/>
      <c r="VRB23" s="305"/>
      <c r="VRC23" s="305"/>
      <c r="VRD23" s="305"/>
      <c r="VRE23" s="305"/>
      <c r="VRF23" s="305"/>
      <c r="VRG23" s="305"/>
      <c r="VRH23" s="305"/>
      <c r="VRI23" s="305"/>
      <c r="VRJ23" s="305"/>
      <c r="VRK23" s="305"/>
      <c r="VRL23" s="305"/>
      <c r="VRM23" s="305"/>
      <c r="VRN23" s="305"/>
      <c r="VRO23" s="305"/>
      <c r="VRP23" s="305"/>
      <c r="VRQ23" s="305"/>
      <c r="VRR23" s="305"/>
      <c r="VRS23" s="305"/>
      <c r="VRT23" s="305"/>
      <c r="VRU23" s="305"/>
      <c r="VRV23" s="305"/>
      <c r="VRW23" s="305"/>
      <c r="VRX23" s="305"/>
      <c r="VRY23" s="305"/>
      <c r="VRZ23" s="305"/>
      <c r="VSA23" s="305"/>
      <c r="VSB23" s="305"/>
      <c r="VSC23" s="305"/>
      <c r="VSD23" s="305"/>
      <c r="VSE23" s="305"/>
      <c r="VSF23" s="305"/>
      <c r="VSG23" s="305"/>
      <c r="VSH23" s="305"/>
      <c r="VSI23" s="305"/>
      <c r="VSJ23" s="305"/>
      <c r="VSK23" s="305"/>
      <c r="VSL23" s="305"/>
      <c r="VSM23" s="305"/>
      <c r="VSN23" s="305"/>
      <c r="VSO23" s="305"/>
      <c r="VSP23" s="305"/>
      <c r="VSQ23" s="305"/>
      <c r="VSR23" s="305"/>
      <c r="VSS23" s="305"/>
      <c r="VST23" s="305"/>
      <c r="VSU23" s="305"/>
      <c r="VSV23" s="305"/>
      <c r="VSW23" s="305"/>
      <c r="VSX23" s="305"/>
      <c r="VSY23" s="305"/>
      <c r="VSZ23" s="305"/>
      <c r="VTA23" s="305"/>
      <c r="VTB23" s="305"/>
      <c r="VTC23" s="305"/>
      <c r="VTD23" s="305"/>
      <c r="VTE23" s="305"/>
      <c r="VTF23" s="305"/>
      <c r="VTG23" s="305"/>
      <c r="VTH23" s="305"/>
      <c r="VTI23" s="305"/>
      <c r="VTJ23" s="305"/>
      <c r="VTK23" s="305"/>
      <c r="VTL23" s="305"/>
      <c r="VTM23" s="305"/>
      <c r="VTN23" s="305"/>
      <c r="VTO23" s="305"/>
      <c r="VTP23" s="305"/>
      <c r="VTQ23" s="305"/>
      <c r="VTR23" s="305"/>
      <c r="VTS23" s="305"/>
      <c r="VTT23" s="305"/>
      <c r="VTU23" s="305"/>
      <c r="VTV23" s="305"/>
      <c r="VTW23" s="305"/>
      <c r="VTX23" s="305"/>
      <c r="VTY23" s="305"/>
      <c r="VTZ23" s="305"/>
      <c r="VUA23" s="305"/>
      <c r="VUB23" s="305"/>
      <c r="VUC23" s="305"/>
      <c r="VUD23" s="305"/>
      <c r="VUE23" s="305"/>
      <c r="VUF23" s="305"/>
      <c r="VUG23" s="305"/>
      <c r="VUH23" s="305"/>
      <c r="VUI23" s="305"/>
      <c r="VUJ23" s="305"/>
      <c r="VUK23" s="305"/>
      <c r="VUL23" s="305"/>
      <c r="VUM23" s="305"/>
      <c r="VUN23" s="305"/>
      <c r="VUO23" s="305"/>
      <c r="VUP23" s="305"/>
      <c r="VUQ23" s="305"/>
      <c r="VUR23" s="305"/>
      <c r="VUS23" s="305"/>
      <c r="VUT23" s="305"/>
      <c r="VUU23" s="305"/>
      <c r="VUV23" s="305"/>
      <c r="VUW23" s="305"/>
      <c r="VUX23" s="305"/>
      <c r="VUY23" s="305"/>
      <c r="VUZ23" s="305"/>
      <c r="VVA23" s="305"/>
      <c r="VVB23" s="305"/>
      <c r="VVC23" s="305"/>
      <c r="VVD23" s="305"/>
      <c r="VVE23" s="305"/>
      <c r="VVF23" s="305"/>
      <c r="VVG23" s="305"/>
      <c r="VVH23" s="305"/>
      <c r="VVI23" s="305"/>
      <c r="VVJ23" s="305"/>
      <c r="VVK23" s="305"/>
      <c r="VVL23" s="305"/>
      <c r="VVM23" s="305"/>
      <c r="VVN23" s="305"/>
      <c r="VVO23" s="305"/>
      <c r="VVP23" s="305"/>
      <c r="VVQ23" s="305"/>
      <c r="VVR23" s="305"/>
      <c r="VVS23" s="305"/>
      <c r="VVT23" s="305"/>
      <c r="VVU23" s="305"/>
      <c r="VVV23" s="305"/>
      <c r="VVW23" s="305"/>
      <c r="VVX23" s="305"/>
      <c r="VVY23" s="305"/>
      <c r="VVZ23" s="305"/>
      <c r="VWA23" s="305"/>
      <c r="VWB23" s="305"/>
      <c r="VWC23" s="305"/>
      <c r="VWD23" s="305"/>
      <c r="VWE23" s="305"/>
      <c r="VWF23" s="305"/>
      <c r="VWG23" s="305"/>
      <c r="VWH23" s="305"/>
      <c r="VWI23" s="305"/>
      <c r="VWJ23" s="305"/>
      <c r="VWK23" s="305"/>
      <c r="VWL23" s="305"/>
      <c r="VWM23" s="305"/>
      <c r="VWN23" s="305"/>
      <c r="VWO23" s="305"/>
      <c r="VWP23" s="305"/>
      <c r="VWQ23" s="305"/>
      <c r="VWR23" s="305"/>
      <c r="VWS23" s="305"/>
      <c r="VWT23" s="305"/>
      <c r="VWU23" s="305"/>
      <c r="VWV23" s="305"/>
      <c r="VWW23" s="305"/>
      <c r="VWX23" s="305"/>
      <c r="VWY23" s="305"/>
      <c r="VWZ23" s="305"/>
      <c r="VXA23" s="305"/>
      <c r="VXB23" s="305"/>
      <c r="VXC23" s="305"/>
      <c r="VXD23" s="305"/>
      <c r="VXE23" s="305"/>
      <c r="VXF23" s="305"/>
      <c r="VXG23" s="305"/>
      <c r="VXH23" s="305"/>
      <c r="VXI23" s="305"/>
      <c r="VXJ23" s="305"/>
      <c r="VXK23" s="305"/>
      <c r="VXL23" s="305"/>
      <c r="VXM23" s="305"/>
      <c r="VXN23" s="305"/>
      <c r="VXO23" s="305"/>
      <c r="VXP23" s="305"/>
      <c r="VXQ23" s="305"/>
      <c r="VXR23" s="305"/>
      <c r="VXS23" s="305"/>
      <c r="VXT23" s="305"/>
      <c r="VXU23" s="305"/>
      <c r="VXV23" s="305"/>
      <c r="VXW23" s="305"/>
      <c r="VXX23" s="305"/>
      <c r="VXY23" s="305"/>
      <c r="VXZ23" s="305"/>
      <c r="VYA23" s="305"/>
      <c r="VYB23" s="305"/>
      <c r="VYC23" s="305"/>
      <c r="VYD23" s="305"/>
      <c r="VYE23" s="305"/>
      <c r="VYF23" s="305"/>
      <c r="VYG23" s="305"/>
      <c r="VYH23" s="305"/>
      <c r="VYI23" s="305"/>
      <c r="VYJ23" s="305"/>
      <c r="VYK23" s="305"/>
      <c r="VYL23" s="305"/>
      <c r="VYM23" s="305"/>
      <c r="VYN23" s="305"/>
      <c r="VYO23" s="305"/>
      <c r="VYP23" s="305"/>
      <c r="VYQ23" s="305"/>
      <c r="VYR23" s="305"/>
      <c r="VYS23" s="305"/>
      <c r="VYT23" s="305"/>
      <c r="VYU23" s="305"/>
      <c r="VYV23" s="305"/>
      <c r="VYW23" s="305"/>
      <c r="VYX23" s="305"/>
      <c r="VYY23" s="305"/>
      <c r="VYZ23" s="305"/>
      <c r="VZA23" s="305"/>
      <c r="VZB23" s="305"/>
      <c r="VZC23" s="305"/>
      <c r="VZD23" s="305"/>
      <c r="VZE23" s="305"/>
      <c r="VZF23" s="305"/>
      <c r="VZG23" s="305"/>
      <c r="VZH23" s="305"/>
      <c r="VZI23" s="305"/>
      <c r="VZJ23" s="305"/>
      <c r="VZK23" s="305"/>
      <c r="VZL23" s="305"/>
      <c r="VZM23" s="305"/>
      <c r="VZN23" s="305"/>
      <c r="VZO23" s="305"/>
      <c r="VZP23" s="305"/>
      <c r="VZQ23" s="305"/>
      <c r="VZR23" s="305"/>
      <c r="VZS23" s="305"/>
      <c r="VZT23" s="305"/>
      <c r="VZU23" s="305"/>
      <c r="VZV23" s="305"/>
      <c r="VZW23" s="305"/>
      <c r="VZX23" s="305"/>
      <c r="VZY23" s="305"/>
      <c r="VZZ23" s="305"/>
      <c r="WAA23" s="305"/>
      <c r="WAB23" s="305"/>
      <c r="WAC23" s="305"/>
      <c r="WAD23" s="305"/>
      <c r="WAE23" s="305"/>
      <c r="WAF23" s="305"/>
      <c r="WAG23" s="305"/>
      <c r="WAH23" s="305"/>
      <c r="WAI23" s="305"/>
      <c r="WAJ23" s="305"/>
      <c r="WAK23" s="305"/>
      <c r="WAL23" s="305"/>
      <c r="WAM23" s="305"/>
      <c r="WAN23" s="305"/>
      <c r="WAO23" s="305"/>
      <c r="WAP23" s="305"/>
      <c r="WAQ23" s="305"/>
      <c r="WAR23" s="305"/>
      <c r="WAS23" s="305"/>
      <c r="WAT23" s="305"/>
      <c r="WAU23" s="305"/>
      <c r="WAV23" s="305"/>
      <c r="WAW23" s="305"/>
      <c r="WAX23" s="305"/>
      <c r="WAY23" s="305"/>
      <c r="WAZ23" s="305"/>
      <c r="WBA23" s="305"/>
      <c r="WBB23" s="305"/>
      <c r="WBC23" s="305"/>
      <c r="WBD23" s="305"/>
      <c r="WBE23" s="305"/>
      <c r="WBF23" s="305"/>
      <c r="WBG23" s="305"/>
      <c r="WBH23" s="305"/>
      <c r="WBI23" s="305"/>
      <c r="WBJ23" s="305"/>
      <c r="WBK23" s="305"/>
      <c r="WBL23" s="305"/>
      <c r="WBM23" s="305"/>
      <c r="WBN23" s="305"/>
      <c r="WBO23" s="305"/>
      <c r="WBP23" s="305"/>
      <c r="WBQ23" s="305"/>
      <c r="WBR23" s="305"/>
      <c r="WBS23" s="305"/>
      <c r="WBT23" s="305"/>
      <c r="WBU23" s="305"/>
      <c r="WBV23" s="305"/>
      <c r="WBW23" s="305"/>
      <c r="WBX23" s="305"/>
      <c r="WBY23" s="305"/>
      <c r="WBZ23" s="305"/>
      <c r="WCA23" s="305"/>
      <c r="WCB23" s="305"/>
      <c r="WCC23" s="305"/>
      <c r="WCD23" s="305"/>
      <c r="WCE23" s="305"/>
      <c r="WCF23" s="305"/>
      <c r="WCG23" s="305"/>
      <c r="WCH23" s="305"/>
      <c r="WCI23" s="305"/>
      <c r="WCJ23" s="305"/>
      <c r="WCK23" s="305"/>
      <c r="WCL23" s="305"/>
      <c r="WCM23" s="305"/>
      <c r="WCN23" s="305"/>
      <c r="WCO23" s="305"/>
      <c r="WCP23" s="305"/>
      <c r="WCQ23" s="305"/>
      <c r="WCR23" s="305"/>
      <c r="WCS23" s="305"/>
      <c r="WCT23" s="305"/>
      <c r="WCU23" s="305"/>
      <c r="WCV23" s="305"/>
      <c r="WCW23" s="305"/>
      <c r="WCX23" s="305"/>
      <c r="WCY23" s="305"/>
      <c r="WCZ23" s="305"/>
      <c r="WDA23" s="305"/>
      <c r="WDB23" s="305"/>
      <c r="WDC23" s="305"/>
      <c r="WDD23" s="305"/>
      <c r="WDE23" s="305"/>
      <c r="WDF23" s="305"/>
      <c r="WDG23" s="305"/>
      <c r="WDH23" s="305"/>
      <c r="WDI23" s="305"/>
      <c r="WDJ23" s="305"/>
      <c r="WDK23" s="305"/>
      <c r="WDL23" s="305"/>
      <c r="WDM23" s="305"/>
      <c r="WDN23" s="305"/>
      <c r="WDO23" s="305"/>
      <c r="WDP23" s="305"/>
      <c r="WDQ23" s="305"/>
      <c r="WDR23" s="305"/>
      <c r="WDS23" s="305"/>
      <c r="WDT23" s="305"/>
      <c r="WDU23" s="305"/>
      <c r="WDV23" s="305"/>
      <c r="WDW23" s="305"/>
      <c r="WDX23" s="305"/>
      <c r="WDY23" s="305"/>
      <c r="WDZ23" s="305"/>
      <c r="WEA23" s="305"/>
      <c r="WEB23" s="305"/>
      <c r="WEC23" s="305"/>
      <c r="WED23" s="305"/>
      <c r="WEE23" s="305"/>
      <c r="WEF23" s="305"/>
      <c r="WEG23" s="305"/>
      <c r="WEH23" s="305"/>
      <c r="WEI23" s="305"/>
      <c r="WEJ23" s="305"/>
      <c r="WEK23" s="305"/>
      <c r="WEL23" s="305"/>
      <c r="WEM23" s="305"/>
      <c r="WEN23" s="305"/>
      <c r="WEO23" s="305"/>
      <c r="WEP23" s="305"/>
      <c r="WEQ23" s="305"/>
      <c r="WER23" s="305"/>
      <c r="WES23" s="305"/>
      <c r="WET23" s="305"/>
      <c r="WEU23" s="305"/>
      <c r="WEV23" s="305"/>
      <c r="WEW23" s="305"/>
      <c r="WEX23" s="305"/>
      <c r="WEY23" s="305"/>
      <c r="WEZ23" s="305"/>
      <c r="WFA23" s="305"/>
      <c r="WFB23" s="305"/>
      <c r="WFC23" s="305"/>
      <c r="WFD23" s="305"/>
      <c r="WFE23" s="305"/>
      <c r="WFF23" s="305"/>
      <c r="WFG23" s="305"/>
      <c r="WFH23" s="305"/>
      <c r="WFI23" s="305"/>
      <c r="WFJ23" s="305"/>
      <c r="WFK23" s="305"/>
      <c r="WFL23" s="305"/>
      <c r="WFM23" s="305"/>
      <c r="WFN23" s="305"/>
      <c r="WFO23" s="305"/>
      <c r="WFP23" s="305"/>
      <c r="WFQ23" s="305"/>
      <c r="WFR23" s="305"/>
      <c r="WFS23" s="305"/>
      <c r="WFT23" s="305"/>
      <c r="WFU23" s="305"/>
      <c r="WFV23" s="305"/>
      <c r="WFW23" s="305"/>
      <c r="WFX23" s="305"/>
      <c r="WFY23" s="305"/>
      <c r="WFZ23" s="305"/>
      <c r="WGA23" s="305"/>
      <c r="WGB23" s="305"/>
      <c r="WGC23" s="305"/>
      <c r="WGD23" s="305"/>
      <c r="WGE23" s="305"/>
      <c r="WGF23" s="305"/>
      <c r="WGG23" s="305"/>
      <c r="WGH23" s="305"/>
      <c r="WGI23" s="305"/>
      <c r="WGJ23" s="305"/>
      <c r="WGK23" s="305"/>
      <c r="WGL23" s="305"/>
      <c r="WGM23" s="305"/>
      <c r="WGN23" s="305"/>
      <c r="WGO23" s="305"/>
      <c r="WGP23" s="305"/>
      <c r="WGQ23" s="305"/>
      <c r="WGR23" s="305"/>
      <c r="WGS23" s="305"/>
      <c r="WGT23" s="305"/>
      <c r="WGU23" s="305"/>
      <c r="WGV23" s="305"/>
      <c r="WGW23" s="305"/>
      <c r="WGX23" s="305"/>
      <c r="WGY23" s="305"/>
      <c r="WGZ23" s="305"/>
      <c r="WHA23" s="305"/>
      <c r="WHB23" s="305"/>
      <c r="WHC23" s="305"/>
      <c r="WHD23" s="305"/>
      <c r="WHE23" s="305"/>
      <c r="WHF23" s="305"/>
      <c r="WHG23" s="305"/>
      <c r="WHH23" s="305"/>
      <c r="WHI23" s="305"/>
      <c r="WHJ23" s="305"/>
      <c r="WHK23" s="305"/>
      <c r="WHL23" s="305"/>
      <c r="WHM23" s="305"/>
      <c r="WHN23" s="305"/>
      <c r="WHO23" s="305"/>
      <c r="WHP23" s="305"/>
      <c r="WHQ23" s="305"/>
      <c r="WHR23" s="305"/>
      <c r="WHS23" s="305"/>
      <c r="WHT23" s="305"/>
      <c r="WHU23" s="305"/>
      <c r="WHV23" s="305"/>
      <c r="WHW23" s="305"/>
      <c r="WHX23" s="305"/>
      <c r="WHY23" s="305"/>
      <c r="WHZ23" s="305"/>
      <c r="WIA23" s="305"/>
      <c r="WIB23" s="305"/>
      <c r="WIC23" s="305"/>
      <c r="WID23" s="305"/>
      <c r="WIE23" s="305"/>
      <c r="WIF23" s="305"/>
      <c r="WIG23" s="305"/>
      <c r="WIH23" s="305"/>
      <c r="WII23" s="305"/>
      <c r="WIJ23" s="305"/>
      <c r="WIK23" s="305"/>
      <c r="WIL23" s="305"/>
      <c r="WIM23" s="305"/>
      <c r="WIN23" s="305"/>
      <c r="WIO23" s="305"/>
      <c r="WIP23" s="305"/>
      <c r="WIQ23" s="305"/>
      <c r="WIR23" s="305"/>
      <c r="WIS23" s="305"/>
      <c r="WIT23" s="305"/>
      <c r="WIU23" s="305"/>
      <c r="WIV23" s="305"/>
      <c r="WIW23" s="305"/>
      <c r="WIX23" s="305"/>
      <c r="WIY23" s="305"/>
      <c r="WIZ23" s="305"/>
      <c r="WJA23" s="305"/>
      <c r="WJB23" s="305"/>
      <c r="WJC23" s="305"/>
      <c r="WJD23" s="305"/>
      <c r="WJE23" s="305"/>
      <c r="WJF23" s="305"/>
      <c r="WJG23" s="305"/>
      <c r="WJH23" s="305"/>
      <c r="WJI23" s="305"/>
      <c r="WJJ23" s="305"/>
      <c r="WJK23" s="305"/>
      <c r="WJL23" s="305"/>
      <c r="WJM23" s="305"/>
      <c r="WJN23" s="305"/>
      <c r="WJO23" s="305"/>
      <c r="WJP23" s="305"/>
      <c r="WJQ23" s="305"/>
      <c r="WJR23" s="305"/>
      <c r="WJS23" s="305"/>
      <c r="WJT23" s="305"/>
      <c r="WJU23" s="305"/>
      <c r="WJV23" s="305"/>
      <c r="WJW23" s="305"/>
      <c r="WJX23" s="305"/>
      <c r="WJY23" s="305"/>
      <c r="WJZ23" s="305"/>
      <c r="WKA23" s="305"/>
      <c r="WKB23" s="305"/>
      <c r="WKC23" s="305"/>
      <c r="WKD23" s="305"/>
      <c r="WKE23" s="305"/>
      <c r="WKF23" s="305"/>
      <c r="WKG23" s="305"/>
      <c r="WKH23" s="305"/>
      <c r="WKI23" s="305"/>
      <c r="WKJ23" s="305"/>
      <c r="WKK23" s="305"/>
      <c r="WKL23" s="305"/>
      <c r="WKM23" s="305"/>
      <c r="WKN23" s="305"/>
      <c r="WKO23" s="305"/>
      <c r="WKP23" s="305"/>
      <c r="WKQ23" s="305"/>
      <c r="WKR23" s="305"/>
      <c r="WKS23" s="305"/>
      <c r="WKT23" s="305"/>
      <c r="WKU23" s="305"/>
      <c r="WKV23" s="305"/>
      <c r="WKW23" s="305"/>
      <c r="WKX23" s="305"/>
      <c r="WKY23" s="305"/>
      <c r="WKZ23" s="305"/>
      <c r="WLA23" s="305"/>
      <c r="WLB23" s="305"/>
      <c r="WLC23" s="305"/>
      <c r="WLD23" s="305"/>
      <c r="WLE23" s="305"/>
      <c r="WLF23" s="305"/>
      <c r="WLG23" s="305"/>
      <c r="WLH23" s="305"/>
      <c r="WLI23" s="305"/>
      <c r="WLJ23" s="305"/>
      <c r="WLK23" s="305"/>
      <c r="WLL23" s="305"/>
      <c r="WLM23" s="305"/>
      <c r="WLN23" s="305"/>
      <c r="WLO23" s="305"/>
      <c r="WLP23" s="305"/>
      <c r="WLQ23" s="305"/>
      <c r="WLR23" s="305"/>
      <c r="WLS23" s="305"/>
      <c r="WLT23" s="305"/>
      <c r="WLU23" s="305"/>
      <c r="WLV23" s="305"/>
      <c r="WLW23" s="305"/>
      <c r="WLX23" s="305"/>
      <c r="WLY23" s="305"/>
      <c r="WLZ23" s="305"/>
      <c r="WMA23" s="305"/>
      <c r="WMB23" s="305"/>
      <c r="WMC23" s="305"/>
      <c r="WMD23" s="305"/>
      <c r="WME23" s="305"/>
      <c r="WMF23" s="305"/>
      <c r="WMG23" s="305"/>
      <c r="WMH23" s="305"/>
      <c r="WMI23" s="305"/>
      <c r="WMJ23" s="305"/>
      <c r="WMK23" s="305"/>
      <c r="WML23" s="305"/>
      <c r="WMM23" s="305"/>
      <c r="WMN23" s="305"/>
      <c r="WMO23" s="305"/>
      <c r="WMP23" s="305"/>
      <c r="WMQ23" s="305"/>
      <c r="WMR23" s="305"/>
      <c r="WMS23" s="305"/>
      <c r="WMT23" s="305"/>
      <c r="WMU23" s="305"/>
      <c r="WMV23" s="305"/>
      <c r="WMW23" s="305"/>
      <c r="WMX23" s="305"/>
      <c r="WMY23" s="305"/>
      <c r="WMZ23" s="305"/>
      <c r="WNA23" s="305"/>
      <c r="WNB23" s="305"/>
      <c r="WNC23" s="305"/>
      <c r="WND23" s="305"/>
      <c r="WNE23" s="305"/>
      <c r="WNF23" s="305"/>
      <c r="WNG23" s="305"/>
      <c r="WNH23" s="305"/>
      <c r="WNI23" s="305"/>
      <c r="WNJ23" s="305"/>
      <c r="WNK23" s="305"/>
      <c r="WNL23" s="305"/>
      <c r="WNM23" s="305"/>
      <c r="WNN23" s="305"/>
      <c r="WNO23" s="305"/>
      <c r="WNP23" s="305"/>
      <c r="WNQ23" s="305"/>
      <c r="WNR23" s="305"/>
      <c r="WNS23" s="305"/>
      <c r="WNT23" s="305"/>
      <c r="WNU23" s="305"/>
      <c r="WNV23" s="305"/>
      <c r="WNW23" s="305"/>
      <c r="WNX23" s="305"/>
      <c r="WNY23" s="305"/>
      <c r="WNZ23" s="305"/>
      <c r="WOA23" s="305"/>
      <c r="WOB23" s="305"/>
      <c r="WOC23" s="305"/>
      <c r="WOD23" s="305"/>
      <c r="WOE23" s="305"/>
      <c r="WOF23" s="305"/>
      <c r="WOG23" s="305"/>
      <c r="WOH23" s="305"/>
      <c r="WOI23" s="305"/>
      <c r="WOJ23" s="305"/>
      <c r="WOK23" s="305"/>
      <c r="WOL23" s="305"/>
      <c r="WOM23" s="305"/>
      <c r="WON23" s="305"/>
      <c r="WOO23" s="305"/>
      <c r="WOP23" s="305"/>
      <c r="WOQ23" s="305"/>
      <c r="WOR23" s="305"/>
      <c r="WOS23" s="305"/>
      <c r="WOT23" s="305"/>
      <c r="WOU23" s="305"/>
      <c r="WOV23" s="305"/>
      <c r="WOW23" s="305"/>
      <c r="WOX23" s="305"/>
      <c r="WOY23" s="305"/>
      <c r="WOZ23" s="305"/>
      <c r="WPA23" s="305"/>
      <c r="WPB23" s="305"/>
      <c r="WPC23" s="305"/>
      <c r="WPD23" s="305"/>
      <c r="WPE23" s="305"/>
      <c r="WPF23" s="305"/>
      <c r="WPG23" s="305"/>
      <c r="WPH23" s="305"/>
      <c r="WPI23" s="305"/>
      <c r="WPJ23" s="305"/>
      <c r="WPK23" s="305"/>
      <c r="WPL23" s="305"/>
      <c r="WPM23" s="305"/>
      <c r="WPN23" s="305"/>
      <c r="WPO23" s="305"/>
      <c r="WPP23" s="305"/>
      <c r="WPQ23" s="305"/>
      <c r="WPR23" s="305"/>
      <c r="WPS23" s="305"/>
      <c r="WPT23" s="305"/>
      <c r="WPU23" s="305"/>
      <c r="WPV23" s="305"/>
      <c r="WPW23" s="305"/>
      <c r="WPX23" s="305"/>
      <c r="WPY23" s="305"/>
      <c r="WPZ23" s="305"/>
      <c r="WQA23" s="305"/>
      <c r="WQB23" s="305"/>
      <c r="WQC23" s="305"/>
      <c r="WQD23" s="305"/>
      <c r="WQE23" s="305"/>
      <c r="WQF23" s="305"/>
      <c r="WQG23" s="305"/>
      <c r="WQH23" s="305"/>
      <c r="WQI23" s="305"/>
      <c r="WQJ23" s="305"/>
      <c r="WQK23" s="305"/>
      <c r="WQL23" s="305"/>
      <c r="WQM23" s="305"/>
      <c r="WQN23" s="305"/>
      <c r="WQO23" s="305"/>
      <c r="WQP23" s="305"/>
      <c r="WQQ23" s="305"/>
      <c r="WQR23" s="305"/>
      <c r="WQS23" s="305"/>
      <c r="WQT23" s="305"/>
      <c r="WQU23" s="305"/>
      <c r="WQV23" s="305"/>
      <c r="WQW23" s="305"/>
      <c r="WQX23" s="305"/>
      <c r="WQY23" s="305"/>
      <c r="WQZ23" s="305"/>
      <c r="WRA23" s="305"/>
      <c r="WRB23" s="305"/>
      <c r="WRC23" s="305"/>
      <c r="WRD23" s="305"/>
      <c r="WRE23" s="305"/>
      <c r="WRF23" s="305"/>
      <c r="WRG23" s="305"/>
      <c r="WRH23" s="305"/>
      <c r="WRI23" s="305"/>
      <c r="WRJ23" s="305"/>
      <c r="WRK23" s="305"/>
      <c r="WRL23" s="305"/>
      <c r="WRM23" s="305"/>
      <c r="WRN23" s="305"/>
      <c r="WRO23" s="305"/>
      <c r="WRP23" s="305"/>
      <c r="WRQ23" s="305"/>
      <c r="WRR23" s="305"/>
      <c r="WRS23" s="305"/>
      <c r="WRT23" s="305"/>
      <c r="WRU23" s="305"/>
      <c r="WRV23" s="305"/>
      <c r="WRW23" s="305"/>
      <c r="WRX23" s="305"/>
      <c r="WRY23" s="305"/>
      <c r="WRZ23" s="305"/>
      <c r="WSA23" s="305"/>
      <c r="WSB23" s="305"/>
      <c r="WSC23" s="305"/>
      <c r="WSD23" s="305"/>
      <c r="WSE23" s="305"/>
      <c r="WSF23" s="305"/>
      <c r="WSG23" s="305"/>
      <c r="WSH23" s="305"/>
      <c r="WSI23" s="305"/>
      <c r="WSJ23" s="305"/>
      <c r="WSK23" s="305"/>
      <c r="WSL23" s="305"/>
      <c r="WSM23" s="305"/>
      <c r="WSN23" s="305"/>
      <c r="WSO23" s="305"/>
      <c r="WSP23" s="305"/>
      <c r="WSQ23" s="305"/>
      <c r="WSR23" s="305"/>
      <c r="WSS23" s="305"/>
      <c r="WST23" s="305"/>
      <c r="WSU23" s="305"/>
      <c r="WSV23" s="305"/>
      <c r="WSW23" s="305"/>
      <c r="WSX23" s="305"/>
      <c r="WSY23" s="305"/>
      <c r="WSZ23" s="305"/>
      <c r="WTA23" s="305"/>
      <c r="WTB23" s="305"/>
      <c r="WTC23" s="305"/>
      <c r="WTD23" s="305"/>
      <c r="WTE23" s="305"/>
      <c r="WTF23" s="305"/>
      <c r="WTG23" s="305"/>
      <c r="WTH23" s="305"/>
      <c r="WTI23" s="305"/>
      <c r="WTJ23" s="305"/>
      <c r="WTK23" s="305"/>
      <c r="WTL23" s="305"/>
      <c r="WTM23" s="305"/>
      <c r="WTN23" s="305"/>
      <c r="WTO23" s="305"/>
      <c r="WTP23" s="305"/>
      <c r="WTQ23" s="305"/>
      <c r="WTR23" s="305"/>
      <c r="WTS23" s="305"/>
      <c r="WTT23" s="305"/>
      <c r="WTU23" s="305"/>
      <c r="WTV23" s="305"/>
      <c r="WTW23" s="305"/>
      <c r="WTX23" s="305"/>
      <c r="WTY23" s="305"/>
      <c r="WTZ23" s="305"/>
      <c r="WUA23" s="305"/>
      <c r="WUB23" s="305"/>
      <c r="WUC23" s="305"/>
      <c r="WUD23" s="305"/>
      <c r="WUE23" s="305"/>
      <c r="WUF23" s="305"/>
      <c r="WUG23" s="305"/>
      <c r="WUH23" s="305"/>
      <c r="WUI23" s="305"/>
      <c r="WUJ23" s="305"/>
      <c r="WUK23" s="305"/>
      <c r="WUL23" s="305"/>
      <c r="WUM23" s="305"/>
      <c r="WUN23" s="305"/>
      <c r="WUO23" s="305"/>
      <c r="WUP23" s="305"/>
      <c r="WUQ23" s="305"/>
      <c r="WUR23" s="305"/>
      <c r="WUS23" s="305"/>
      <c r="WUT23" s="305"/>
      <c r="WUU23" s="305"/>
      <c r="WUV23" s="305"/>
      <c r="WUW23" s="305"/>
      <c r="WUX23" s="305"/>
      <c r="WUY23" s="305"/>
      <c r="WUZ23" s="305"/>
      <c r="WVA23" s="305"/>
      <c r="WVB23" s="305"/>
      <c r="WVC23" s="305"/>
      <c r="WVD23" s="305"/>
      <c r="WVE23" s="305"/>
      <c r="WVF23" s="305"/>
      <c r="WVG23" s="305"/>
      <c r="WVH23" s="305"/>
      <c r="WVI23" s="305"/>
      <c r="WVJ23" s="305"/>
      <c r="WVK23" s="305"/>
      <c r="WVL23" s="305"/>
      <c r="WVM23" s="305"/>
      <c r="WVN23" s="305"/>
      <c r="WVO23" s="305"/>
      <c r="WVP23" s="305"/>
      <c r="WVQ23" s="305"/>
      <c r="WVR23" s="305"/>
      <c r="WVS23" s="305"/>
      <c r="WVT23" s="305"/>
      <c r="WVU23" s="305"/>
      <c r="WVV23" s="305"/>
      <c r="WVW23" s="305"/>
      <c r="WVX23" s="305"/>
      <c r="WVY23" s="305"/>
      <c r="WVZ23" s="305"/>
      <c r="WWA23" s="305"/>
      <c r="WWB23" s="305"/>
      <c r="WWC23" s="305"/>
      <c r="WWD23" s="305"/>
      <c r="WWE23" s="305"/>
      <c r="WWF23" s="305"/>
      <c r="WWG23" s="305"/>
      <c r="WWH23" s="305"/>
      <c r="WWI23" s="305"/>
      <c r="WWJ23" s="305"/>
      <c r="WWK23" s="305"/>
      <c r="WWL23" s="305"/>
      <c r="WWM23" s="305"/>
      <c r="WWN23" s="305"/>
      <c r="WWO23" s="305"/>
      <c r="WWP23" s="305"/>
      <c r="WWQ23" s="305"/>
      <c r="WWR23" s="305"/>
      <c r="WWS23" s="305"/>
      <c r="WWT23" s="305"/>
      <c r="WWU23" s="305"/>
      <c r="WWV23" s="305"/>
      <c r="WWW23" s="305"/>
      <c r="WWX23" s="305"/>
      <c r="WWY23" s="305"/>
      <c r="WWZ23" s="305"/>
      <c r="WXA23" s="305"/>
      <c r="WXB23" s="305"/>
      <c r="WXC23" s="305"/>
      <c r="WXD23" s="305"/>
      <c r="WXE23" s="305"/>
      <c r="WXF23" s="305"/>
      <c r="WXG23" s="305"/>
      <c r="WXH23" s="305"/>
      <c r="WXI23" s="305"/>
      <c r="WXJ23" s="305"/>
      <c r="WXK23" s="305"/>
      <c r="WXL23" s="305"/>
      <c r="WXM23" s="305"/>
      <c r="WXN23" s="305"/>
      <c r="WXO23" s="305"/>
      <c r="WXP23" s="305"/>
      <c r="WXQ23" s="305"/>
      <c r="WXR23" s="305"/>
      <c r="WXS23" s="305"/>
      <c r="WXT23" s="305"/>
      <c r="WXU23" s="305"/>
      <c r="WXV23" s="305"/>
      <c r="WXW23" s="305"/>
      <c r="WXX23" s="305"/>
      <c r="WXY23" s="305"/>
      <c r="WXZ23" s="305"/>
      <c r="WYA23" s="305"/>
      <c r="WYB23" s="305"/>
      <c r="WYC23" s="305"/>
      <c r="WYD23" s="305"/>
      <c r="WYE23" s="305"/>
      <c r="WYF23" s="305"/>
      <c r="WYG23" s="305"/>
      <c r="WYH23" s="305"/>
      <c r="WYI23" s="305"/>
      <c r="WYJ23" s="305"/>
      <c r="WYK23" s="305"/>
      <c r="WYL23" s="305"/>
      <c r="WYM23" s="305"/>
      <c r="WYN23" s="305"/>
      <c r="WYO23" s="305"/>
      <c r="WYP23" s="305"/>
      <c r="WYQ23" s="305"/>
      <c r="WYR23" s="305"/>
      <c r="WYS23" s="305"/>
      <c r="WYT23" s="305"/>
      <c r="WYU23" s="305"/>
      <c r="WYV23" s="305"/>
      <c r="WYW23" s="305"/>
      <c r="WYX23" s="305"/>
      <c r="WYY23" s="305"/>
      <c r="WYZ23" s="305"/>
      <c r="WZA23" s="305"/>
      <c r="WZB23" s="305"/>
      <c r="WZC23" s="305"/>
      <c r="WZD23" s="305"/>
      <c r="WZE23" s="305"/>
      <c r="WZF23" s="305"/>
      <c r="WZG23" s="305"/>
      <c r="WZH23" s="305"/>
      <c r="WZI23" s="305"/>
      <c r="WZJ23" s="305"/>
      <c r="WZK23" s="305"/>
      <c r="WZL23" s="305"/>
      <c r="WZM23" s="305"/>
      <c r="WZN23" s="305"/>
      <c r="WZO23" s="305"/>
      <c r="WZP23" s="305"/>
      <c r="WZQ23" s="305"/>
      <c r="WZR23" s="305"/>
      <c r="WZS23" s="305"/>
      <c r="WZT23" s="305"/>
      <c r="WZU23" s="305"/>
      <c r="WZV23" s="305"/>
      <c r="WZW23" s="305"/>
      <c r="WZX23" s="305"/>
      <c r="WZY23" s="305"/>
      <c r="WZZ23" s="305"/>
      <c r="XAA23" s="305"/>
      <c r="XAB23" s="305"/>
      <c r="XAC23" s="305"/>
      <c r="XAD23" s="305"/>
      <c r="XAE23" s="305"/>
      <c r="XAF23" s="305"/>
      <c r="XAG23" s="305"/>
      <c r="XAH23" s="305"/>
      <c r="XAI23" s="305"/>
      <c r="XAJ23" s="305"/>
      <c r="XAK23" s="305"/>
      <c r="XAL23" s="305"/>
      <c r="XAM23" s="305"/>
      <c r="XAN23" s="305"/>
      <c r="XAO23" s="305"/>
      <c r="XAP23" s="305"/>
      <c r="XAQ23" s="305"/>
      <c r="XAR23" s="305"/>
      <c r="XAS23" s="305"/>
      <c r="XAT23" s="305"/>
      <c r="XAU23" s="305"/>
      <c r="XAV23" s="305"/>
      <c r="XAW23" s="305"/>
      <c r="XAX23" s="305"/>
      <c r="XAY23" s="305"/>
      <c r="XAZ23" s="305"/>
      <c r="XBA23" s="305"/>
      <c r="XBB23" s="305"/>
      <c r="XBC23" s="305"/>
      <c r="XBD23" s="305"/>
      <c r="XBE23" s="305"/>
      <c r="XBF23" s="305"/>
      <c r="XBG23" s="305"/>
      <c r="XBH23" s="305"/>
      <c r="XBI23" s="305"/>
      <c r="XBJ23" s="305"/>
      <c r="XBK23" s="305"/>
      <c r="XBL23" s="305"/>
      <c r="XBM23" s="305"/>
      <c r="XBN23" s="305"/>
      <c r="XBO23" s="305"/>
      <c r="XBP23" s="305"/>
      <c r="XBQ23" s="305"/>
      <c r="XBR23" s="305"/>
      <c r="XBS23" s="305"/>
      <c r="XBT23" s="305"/>
      <c r="XBU23" s="305"/>
      <c r="XBV23" s="305"/>
      <c r="XBW23" s="305"/>
      <c r="XBX23" s="305"/>
      <c r="XBY23" s="305"/>
      <c r="XBZ23" s="305"/>
      <c r="XCA23" s="305"/>
      <c r="XCB23" s="305"/>
      <c r="XCC23" s="305"/>
      <c r="XCD23" s="305"/>
      <c r="XCE23" s="305"/>
      <c r="XCF23" s="305"/>
      <c r="XCG23" s="305"/>
      <c r="XCH23" s="305"/>
      <c r="XCI23" s="305"/>
      <c r="XCJ23" s="305"/>
      <c r="XCK23" s="305"/>
      <c r="XCL23" s="305"/>
      <c r="XCM23" s="305"/>
      <c r="XCN23" s="305"/>
      <c r="XCO23" s="305"/>
      <c r="XCP23" s="305"/>
      <c r="XCQ23" s="305"/>
      <c r="XCR23" s="305"/>
      <c r="XCS23" s="305"/>
      <c r="XCT23" s="305"/>
      <c r="XCU23" s="305"/>
      <c r="XCV23" s="305"/>
      <c r="XCW23" s="305"/>
      <c r="XCX23" s="305"/>
      <c r="XCY23" s="305"/>
      <c r="XCZ23" s="305"/>
      <c r="XDA23" s="305"/>
      <c r="XDB23" s="305"/>
      <c r="XDC23" s="305"/>
      <c r="XDD23" s="305"/>
      <c r="XDE23" s="305"/>
      <c r="XDF23" s="305"/>
      <c r="XDG23" s="305"/>
      <c r="XDH23" s="305"/>
      <c r="XDI23" s="305"/>
      <c r="XDJ23" s="305"/>
      <c r="XDK23" s="305"/>
      <c r="XDL23" s="305"/>
      <c r="XDM23" s="305"/>
      <c r="XDN23" s="305"/>
      <c r="XDO23" s="305"/>
      <c r="XDP23" s="305"/>
      <c r="XDQ23" s="305"/>
      <c r="XDR23" s="305"/>
      <c r="XDS23" s="305"/>
      <c r="XDT23" s="305"/>
      <c r="XDU23" s="305"/>
      <c r="XDV23" s="305"/>
      <c r="XDW23" s="305"/>
      <c r="XDX23" s="305"/>
      <c r="XDY23" s="305"/>
      <c r="XDZ23" s="305"/>
      <c r="XEA23" s="305"/>
      <c r="XEB23" s="305"/>
      <c r="XEC23" s="305"/>
      <c r="XED23" s="305"/>
      <c r="XEE23" s="305"/>
      <c r="XEF23" s="305"/>
      <c r="XEG23" s="305"/>
      <c r="XEH23" s="305"/>
      <c r="XEI23" s="305"/>
      <c r="XEJ23" s="305"/>
      <c r="XEK23" s="305"/>
      <c r="XEL23" s="305"/>
      <c r="XEM23" s="305"/>
      <c r="XEN23" s="305"/>
      <c r="XEO23" s="305"/>
      <c r="XEP23" s="305"/>
      <c r="XEQ23" s="305"/>
      <c r="XER23" s="305"/>
      <c r="XES23" s="305"/>
      <c r="XET23" s="305"/>
      <c r="XEU23" s="305"/>
      <c r="XEV23" s="305"/>
      <c r="XEW23" s="305"/>
      <c r="XEX23" s="305"/>
      <c r="XEY23" s="305"/>
      <c r="XEZ23" s="305"/>
      <c r="XFA23" s="305"/>
      <c r="XFB23" s="305"/>
      <c r="XFC23" s="305"/>
      <c r="XFD23" s="305"/>
    </row>
    <row r="24" spans="1:16384" ht="137.25" customHeight="1">
      <c r="A24" s="322">
        <v>2</v>
      </c>
      <c r="B24" s="493" t="s">
        <v>778</v>
      </c>
      <c r="C24" s="494" t="s">
        <v>824</v>
      </c>
      <c r="D24" s="52" t="s">
        <v>898</v>
      </c>
      <c r="E24" s="494" t="s">
        <v>826</v>
      </c>
      <c r="F24" s="178" t="s">
        <v>899</v>
      </c>
      <c r="G24" s="524">
        <v>521557.7</v>
      </c>
      <c r="H24" s="524">
        <v>27450.400000000001</v>
      </c>
      <c r="I24" s="524">
        <f t="shared" ref="I24:I40" si="0">SUM(G24:H24)</f>
        <v>549008.1</v>
      </c>
      <c r="J24" s="304"/>
      <c r="K24" s="304"/>
      <c r="L24" s="304"/>
      <c r="M24" s="304"/>
      <c r="N24" s="304"/>
      <c r="O24" s="304"/>
      <c r="P24" s="304"/>
      <c r="Q24" s="304"/>
      <c r="R24" s="304"/>
      <c r="S24" s="52">
        <v>549008.15</v>
      </c>
      <c r="T24" s="500" t="s">
        <v>829</v>
      </c>
      <c r="U24" s="304"/>
      <c r="V24" s="274" t="s">
        <v>900</v>
      </c>
      <c r="W24" s="489"/>
      <c r="X24" s="489"/>
      <c r="Y24" s="489"/>
      <c r="Z24" s="489"/>
      <c r="AA24" s="489"/>
      <c r="AB24" s="489"/>
    </row>
    <row r="25" spans="1:16384" ht="105">
      <c r="A25" s="322">
        <v>3</v>
      </c>
      <c r="B25" s="493" t="s">
        <v>778</v>
      </c>
      <c r="C25" s="494" t="s">
        <v>824</v>
      </c>
      <c r="D25" s="52" t="s">
        <v>901</v>
      </c>
      <c r="E25" s="494" t="s">
        <v>826</v>
      </c>
      <c r="F25" s="178" t="s">
        <v>899</v>
      </c>
      <c r="G25" s="524">
        <v>867448.5</v>
      </c>
      <c r="H25" s="524">
        <v>45655.199999999997</v>
      </c>
      <c r="I25" s="524">
        <f t="shared" si="0"/>
        <v>913103.7</v>
      </c>
      <c r="J25" s="304"/>
      <c r="K25" s="304"/>
      <c r="L25" s="304"/>
      <c r="M25" s="304"/>
      <c r="N25" s="304"/>
      <c r="O25" s="304"/>
      <c r="P25" s="304"/>
      <c r="Q25" s="304"/>
      <c r="R25" s="304"/>
      <c r="S25" s="52">
        <v>913103.7</v>
      </c>
      <c r="T25" s="500" t="s">
        <v>829</v>
      </c>
      <c r="U25" s="304"/>
      <c r="V25" s="274" t="s">
        <v>849</v>
      </c>
      <c r="W25" s="489"/>
      <c r="X25" s="489"/>
      <c r="Y25" s="489"/>
      <c r="Z25" s="489"/>
      <c r="AA25" s="489"/>
      <c r="AB25" s="489"/>
    </row>
    <row r="26" spans="1:16384" ht="105">
      <c r="A26" s="322">
        <v>4</v>
      </c>
      <c r="B26" s="493" t="s">
        <v>778</v>
      </c>
      <c r="C26" s="494" t="s">
        <v>824</v>
      </c>
      <c r="D26" s="52" t="s">
        <v>902</v>
      </c>
      <c r="E26" s="494" t="s">
        <v>826</v>
      </c>
      <c r="F26" s="178" t="s">
        <v>886</v>
      </c>
      <c r="G26" s="524">
        <v>553058</v>
      </c>
      <c r="H26" s="524">
        <v>29108</v>
      </c>
      <c r="I26" s="524">
        <f t="shared" si="0"/>
        <v>582166</v>
      </c>
      <c r="J26" s="304"/>
      <c r="K26" s="304"/>
      <c r="L26" s="304"/>
      <c r="M26" s="304"/>
      <c r="N26" s="304"/>
      <c r="O26" s="304"/>
      <c r="P26" s="304"/>
      <c r="Q26" s="304"/>
      <c r="R26" s="304"/>
      <c r="S26" s="52">
        <v>582166.31999999995</v>
      </c>
      <c r="T26" s="500" t="s">
        <v>829</v>
      </c>
      <c r="U26" s="304"/>
      <c r="V26" s="274" t="s">
        <v>903</v>
      </c>
      <c r="W26" s="489"/>
      <c r="X26" s="489"/>
      <c r="Y26" s="489"/>
      <c r="Z26" s="489"/>
      <c r="AA26" s="489"/>
      <c r="AB26" s="489"/>
    </row>
    <row r="27" spans="1:16384" ht="105">
      <c r="A27" s="322">
        <v>5</v>
      </c>
      <c r="B27" s="493" t="s">
        <v>778</v>
      </c>
      <c r="C27" s="494" t="s">
        <v>824</v>
      </c>
      <c r="D27" s="52" t="s">
        <v>904</v>
      </c>
      <c r="E27" s="494" t="s">
        <v>826</v>
      </c>
      <c r="F27" s="178" t="s">
        <v>905</v>
      </c>
      <c r="G27" s="524">
        <v>750784.01</v>
      </c>
      <c r="H27" s="524">
        <v>39515.03</v>
      </c>
      <c r="I27" s="524">
        <f t="shared" si="0"/>
        <v>790299.04</v>
      </c>
      <c r="J27" s="304"/>
      <c r="K27" s="304"/>
      <c r="L27" s="304"/>
      <c r="M27" s="304"/>
      <c r="N27" s="304"/>
      <c r="O27" s="304"/>
      <c r="P27" s="304"/>
      <c r="Q27" s="304"/>
      <c r="R27" s="304"/>
      <c r="S27" s="52">
        <v>790299.04</v>
      </c>
      <c r="T27" s="500" t="s">
        <v>829</v>
      </c>
      <c r="U27" s="304"/>
      <c r="V27" s="274" t="s">
        <v>906</v>
      </c>
      <c r="W27" s="489"/>
      <c r="X27" s="489"/>
      <c r="Y27" s="489"/>
      <c r="Z27" s="489"/>
      <c r="AA27" s="489"/>
      <c r="AB27" s="489"/>
    </row>
    <row r="28" spans="1:16384" ht="105">
      <c r="A28" s="322">
        <v>6</v>
      </c>
      <c r="B28" s="493" t="s">
        <v>778</v>
      </c>
      <c r="C28" s="494" t="s">
        <v>824</v>
      </c>
      <c r="D28" s="52" t="s">
        <v>907</v>
      </c>
      <c r="E28" s="494" t="s">
        <v>826</v>
      </c>
      <c r="F28" s="178" t="s">
        <v>905</v>
      </c>
      <c r="G28" s="524">
        <v>114742.87</v>
      </c>
      <c r="H28" s="524">
        <v>6039.1</v>
      </c>
      <c r="I28" s="524">
        <f t="shared" si="0"/>
        <v>120781.97</v>
      </c>
      <c r="J28" s="304"/>
      <c r="K28" s="304"/>
      <c r="L28" s="304"/>
      <c r="M28" s="304"/>
      <c r="N28" s="304"/>
      <c r="O28" s="304"/>
      <c r="P28" s="52">
        <v>120781.97</v>
      </c>
      <c r="Q28" s="304"/>
      <c r="R28" s="304"/>
      <c r="S28" s="52"/>
      <c r="T28" s="500" t="s">
        <v>829</v>
      </c>
      <c r="U28" s="304"/>
      <c r="V28" s="274" t="s">
        <v>908</v>
      </c>
      <c r="W28" s="489"/>
      <c r="X28" s="489"/>
      <c r="Y28" s="489"/>
      <c r="Z28" s="489"/>
      <c r="AA28" s="489"/>
      <c r="AB28" s="489"/>
    </row>
    <row r="29" spans="1:16384" ht="105">
      <c r="A29" s="322">
        <v>7</v>
      </c>
      <c r="B29" s="493" t="s">
        <v>778</v>
      </c>
      <c r="C29" s="494" t="s">
        <v>824</v>
      </c>
      <c r="D29" s="52" t="s">
        <v>909</v>
      </c>
      <c r="E29" s="494" t="s">
        <v>826</v>
      </c>
      <c r="F29" s="176" t="s">
        <v>910</v>
      </c>
      <c r="G29" s="524">
        <v>1987400.3</v>
      </c>
      <c r="H29" s="524">
        <v>104599.7</v>
      </c>
      <c r="I29" s="524">
        <f t="shared" si="0"/>
        <v>2092000</v>
      </c>
      <c r="J29" s="304"/>
      <c r="K29" s="304"/>
      <c r="L29" s="304"/>
      <c r="M29" s="304"/>
      <c r="N29" s="304"/>
      <c r="O29" s="304"/>
      <c r="P29" s="304"/>
      <c r="Q29" s="304"/>
      <c r="R29" s="304"/>
      <c r="S29" s="52">
        <v>2092000.34</v>
      </c>
      <c r="T29" s="500" t="s">
        <v>829</v>
      </c>
      <c r="U29" s="304"/>
      <c r="V29" s="274" t="s">
        <v>911</v>
      </c>
      <c r="W29" s="489"/>
      <c r="X29" s="489"/>
      <c r="Y29" s="489"/>
      <c r="Z29" s="489"/>
      <c r="AA29" s="489"/>
      <c r="AB29" s="489"/>
    </row>
    <row r="30" spans="1:16384" ht="105">
      <c r="A30" s="322">
        <v>8</v>
      </c>
      <c r="B30" s="493" t="s">
        <v>778</v>
      </c>
      <c r="C30" s="494" t="s">
        <v>824</v>
      </c>
      <c r="D30" s="52" t="s">
        <v>912</v>
      </c>
      <c r="E30" s="494" t="s">
        <v>826</v>
      </c>
      <c r="F30" s="178" t="s">
        <v>913</v>
      </c>
      <c r="G30" s="524">
        <v>403750</v>
      </c>
      <c r="H30" s="524">
        <v>21250</v>
      </c>
      <c r="I30" s="524">
        <f t="shared" si="0"/>
        <v>425000</v>
      </c>
      <c r="J30" s="304"/>
      <c r="K30" s="304"/>
      <c r="L30" s="304"/>
      <c r="M30" s="304"/>
      <c r="N30" s="304"/>
      <c r="O30" s="304"/>
      <c r="P30" s="304"/>
      <c r="Q30" s="304"/>
      <c r="R30" s="304"/>
      <c r="S30" s="52">
        <v>425000</v>
      </c>
      <c r="T30" s="500" t="s">
        <v>829</v>
      </c>
      <c r="U30" s="304"/>
      <c r="V30" s="274" t="s">
        <v>914</v>
      </c>
      <c r="W30" s="489"/>
      <c r="X30" s="489"/>
      <c r="Y30" s="489"/>
      <c r="Z30" s="489"/>
      <c r="AA30" s="489"/>
      <c r="AB30" s="489"/>
    </row>
    <row r="31" spans="1:16384" ht="105">
      <c r="A31" s="322">
        <v>9</v>
      </c>
      <c r="B31" s="493" t="s">
        <v>778</v>
      </c>
      <c r="C31" s="494" t="s">
        <v>824</v>
      </c>
      <c r="D31" s="52" t="s">
        <v>915</v>
      </c>
      <c r="E31" s="494" t="s">
        <v>826</v>
      </c>
      <c r="F31" s="176" t="s">
        <v>899</v>
      </c>
      <c r="G31" s="524">
        <v>418000</v>
      </c>
      <c r="H31" s="524">
        <v>22000</v>
      </c>
      <c r="I31" s="524">
        <f t="shared" si="0"/>
        <v>440000</v>
      </c>
      <c r="J31" s="304"/>
      <c r="K31" s="304"/>
      <c r="L31" s="304"/>
      <c r="M31" s="304"/>
      <c r="N31" s="304"/>
      <c r="O31" s="304"/>
      <c r="P31" s="304"/>
      <c r="Q31" s="304"/>
      <c r="R31" s="304"/>
      <c r="S31" s="52">
        <v>440000</v>
      </c>
      <c r="T31" s="500" t="s">
        <v>829</v>
      </c>
      <c r="U31" s="304"/>
      <c r="V31" s="274" t="s">
        <v>916</v>
      </c>
      <c r="W31" s="489"/>
      <c r="X31" s="489"/>
      <c r="Y31" s="489"/>
      <c r="Z31" s="489"/>
      <c r="AA31" s="489"/>
      <c r="AB31" s="489"/>
    </row>
    <row r="32" spans="1:16384" ht="105">
      <c r="A32" s="322">
        <v>10</v>
      </c>
      <c r="B32" s="493" t="s">
        <v>778</v>
      </c>
      <c r="C32" s="494" t="s">
        <v>824</v>
      </c>
      <c r="D32" s="52" t="s">
        <v>917</v>
      </c>
      <c r="E32" s="494" t="s">
        <v>826</v>
      </c>
      <c r="F32" s="176" t="s">
        <v>918</v>
      </c>
      <c r="G32" s="524">
        <v>546250</v>
      </c>
      <c r="H32" s="524">
        <v>28750</v>
      </c>
      <c r="I32" s="524">
        <f t="shared" si="0"/>
        <v>575000</v>
      </c>
      <c r="J32" s="304"/>
      <c r="K32" s="304"/>
      <c r="L32" s="304"/>
      <c r="M32" s="304"/>
      <c r="N32" s="304"/>
      <c r="O32" s="304"/>
      <c r="P32" s="304"/>
      <c r="Q32" s="304"/>
      <c r="R32" s="304"/>
      <c r="S32" s="52">
        <v>575000</v>
      </c>
      <c r="T32" s="500" t="s">
        <v>829</v>
      </c>
      <c r="U32" s="304"/>
      <c r="V32" s="274" t="s">
        <v>919</v>
      </c>
      <c r="W32" s="489"/>
      <c r="X32" s="489"/>
      <c r="Y32" s="489"/>
      <c r="Z32" s="489"/>
      <c r="AA32" s="489"/>
      <c r="AB32" s="489"/>
    </row>
    <row r="33" spans="1:28" ht="105">
      <c r="A33" s="322">
        <v>11</v>
      </c>
      <c r="B33" s="493" t="s">
        <v>778</v>
      </c>
      <c r="C33" s="494" t="s">
        <v>824</v>
      </c>
      <c r="D33" s="52" t="s">
        <v>920</v>
      </c>
      <c r="E33" s="494" t="s">
        <v>826</v>
      </c>
      <c r="F33" s="178" t="s">
        <v>921</v>
      </c>
      <c r="G33" s="524">
        <v>427500</v>
      </c>
      <c r="H33" s="524">
        <v>22500</v>
      </c>
      <c r="I33" s="524">
        <f t="shared" si="0"/>
        <v>450000</v>
      </c>
      <c r="J33" s="304"/>
      <c r="K33" s="304"/>
      <c r="L33" s="304"/>
      <c r="M33" s="304"/>
      <c r="N33" s="304"/>
      <c r="O33" s="304"/>
      <c r="P33" s="304"/>
      <c r="Q33" s="304"/>
      <c r="R33" s="304"/>
      <c r="S33" s="52">
        <v>450000</v>
      </c>
      <c r="T33" s="500" t="s">
        <v>829</v>
      </c>
      <c r="U33" s="304"/>
      <c r="V33" s="274" t="s">
        <v>922</v>
      </c>
      <c r="W33" s="489"/>
      <c r="X33" s="489"/>
      <c r="Y33" s="489"/>
      <c r="Z33" s="489"/>
      <c r="AA33" s="489"/>
      <c r="AB33" s="489"/>
    </row>
    <row r="34" spans="1:28" ht="105">
      <c r="A34" s="322">
        <v>12</v>
      </c>
      <c r="B34" s="493" t="s">
        <v>778</v>
      </c>
      <c r="C34" s="494" t="s">
        <v>824</v>
      </c>
      <c r="D34" s="52" t="s">
        <v>923</v>
      </c>
      <c r="E34" s="494" t="s">
        <v>826</v>
      </c>
      <c r="F34" s="178" t="s">
        <v>924</v>
      </c>
      <c r="G34" s="524">
        <v>950000</v>
      </c>
      <c r="H34" s="524">
        <v>50000</v>
      </c>
      <c r="I34" s="524">
        <f t="shared" si="0"/>
        <v>1000000</v>
      </c>
      <c r="J34" s="304"/>
      <c r="K34" s="304"/>
      <c r="L34" s="304"/>
      <c r="M34" s="304"/>
      <c r="N34" s="304"/>
      <c r="O34" s="304"/>
      <c r="P34" s="304"/>
      <c r="Q34" s="304"/>
      <c r="R34" s="304"/>
      <c r="S34" s="52">
        <v>1000000</v>
      </c>
      <c r="T34" s="500" t="s">
        <v>829</v>
      </c>
      <c r="U34" s="304"/>
      <c r="V34" s="274" t="s">
        <v>925</v>
      </c>
      <c r="W34" s="489"/>
      <c r="X34" s="489"/>
      <c r="Y34" s="489"/>
      <c r="Z34" s="489"/>
      <c r="AA34" s="489"/>
      <c r="AB34" s="489"/>
    </row>
    <row r="35" spans="1:28" ht="105">
      <c r="A35" s="322">
        <v>13</v>
      </c>
      <c r="B35" s="493" t="s">
        <v>778</v>
      </c>
      <c r="C35" s="494" t="s">
        <v>824</v>
      </c>
      <c r="D35" s="52" t="s">
        <v>926</v>
      </c>
      <c r="E35" s="494" t="s">
        <v>826</v>
      </c>
      <c r="F35" s="178" t="s">
        <v>899</v>
      </c>
      <c r="G35" s="524">
        <v>332500</v>
      </c>
      <c r="H35" s="524">
        <v>17500</v>
      </c>
      <c r="I35" s="524">
        <f t="shared" si="0"/>
        <v>350000</v>
      </c>
      <c r="J35" s="304"/>
      <c r="K35" s="304"/>
      <c r="L35" s="304"/>
      <c r="M35" s="304"/>
      <c r="N35" s="304"/>
      <c r="O35" s="304"/>
      <c r="P35" s="304"/>
      <c r="Q35" s="304"/>
      <c r="R35" s="304"/>
      <c r="S35" s="52">
        <v>350000</v>
      </c>
      <c r="T35" s="500" t="s">
        <v>829</v>
      </c>
      <c r="U35" s="304"/>
      <c r="V35" s="274" t="s">
        <v>927</v>
      </c>
      <c r="W35" s="489"/>
      <c r="X35" s="489"/>
      <c r="Y35" s="489"/>
      <c r="Z35" s="489"/>
      <c r="AA35" s="489"/>
      <c r="AB35" s="489"/>
    </row>
    <row r="36" spans="1:28" ht="105">
      <c r="A36" s="322">
        <v>14</v>
      </c>
      <c r="B36" s="493" t="s">
        <v>778</v>
      </c>
      <c r="C36" s="494" t="s">
        <v>824</v>
      </c>
      <c r="D36" s="52" t="s">
        <v>928</v>
      </c>
      <c r="E36" s="494" t="s">
        <v>826</v>
      </c>
      <c r="F36" s="178" t="s">
        <v>899</v>
      </c>
      <c r="G36" s="524">
        <v>118750</v>
      </c>
      <c r="H36" s="524">
        <v>6250</v>
      </c>
      <c r="I36" s="524">
        <f t="shared" si="0"/>
        <v>125000</v>
      </c>
      <c r="J36" s="304"/>
      <c r="K36" s="304"/>
      <c r="L36" s="304"/>
      <c r="M36" s="304"/>
      <c r="N36" s="304"/>
      <c r="O36" s="304"/>
      <c r="P36" s="304"/>
      <c r="Q36" s="304"/>
      <c r="R36" s="304"/>
      <c r="S36" s="52">
        <v>125000</v>
      </c>
      <c r="T36" s="500" t="s">
        <v>829</v>
      </c>
      <c r="U36" s="304"/>
      <c r="V36" s="274" t="s">
        <v>929</v>
      </c>
      <c r="W36" s="489"/>
      <c r="X36" s="489"/>
      <c r="Y36" s="489"/>
      <c r="Z36" s="489"/>
      <c r="AA36" s="489"/>
      <c r="AB36" s="489"/>
    </row>
    <row r="37" spans="1:28" ht="105">
      <c r="A37" s="322">
        <v>15</v>
      </c>
      <c r="B37" s="493" t="s">
        <v>778</v>
      </c>
      <c r="C37" s="494" t="s">
        <v>824</v>
      </c>
      <c r="D37" s="52" t="s">
        <v>930</v>
      </c>
      <c r="E37" s="494" t="s">
        <v>826</v>
      </c>
      <c r="F37" s="178" t="s">
        <v>931</v>
      </c>
      <c r="G37" s="524">
        <v>641250</v>
      </c>
      <c r="H37" s="524">
        <v>33750</v>
      </c>
      <c r="I37" s="524">
        <f t="shared" si="0"/>
        <v>675000</v>
      </c>
      <c r="J37" s="304"/>
      <c r="K37" s="304"/>
      <c r="L37" s="304"/>
      <c r="M37" s="304"/>
      <c r="N37" s="304"/>
      <c r="O37" s="304"/>
      <c r="P37" s="304"/>
      <c r="Q37" s="304"/>
      <c r="R37" s="304"/>
      <c r="S37" s="52">
        <v>675000</v>
      </c>
      <c r="T37" s="500" t="s">
        <v>829</v>
      </c>
      <c r="U37" s="304"/>
      <c r="V37" s="274" t="s">
        <v>932</v>
      </c>
      <c r="W37" s="489"/>
      <c r="X37" s="489"/>
      <c r="Y37" s="489"/>
      <c r="Z37" s="489"/>
      <c r="AA37" s="489"/>
      <c r="AB37" s="489"/>
    </row>
    <row r="38" spans="1:28" ht="105">
      <c r="A38" s="322">
        <v>16</v>
      </c>
      <c r="B38" s="493" t="s">
        <v>778</v>
      </c>
      <c r="C38" s="494" t="s">
        <v>824</v>
      </c>
      <c r="D38" s="52" t="s">
        <v>933</v>
      </c>
      <c r="E38" s="494" t="s">
        <v>826</v>
      </c>
      <c r="F38" s="178" t="s">
        <v>934</v>
      </c>
      <c r="G38" s="524">
        <v>878750</v>
      </c>
      <c r="H38" s="524">
        <v>46250</v>
      </c>
      <c r="I38" s="524">
        <f t="shared" si="0"/>
        <v>925000</v>
      </c>
      <c r="J38" s="304"/>
      <c r="K38" s="304"/>
      <c r="L38" s="304"/>
      <c r="M38" s="304"/>
      <c r="N38" s="304"/>
      <c r="O38" s="304"/>
      <c r="P38" s="304"/>
      <c r="Q38" s="304"/>
      <c r="R38" s="304"/>
      <c r="S38" s="52">
        <v>925000</v>
      </c>
      <c r="T38" s="500" t="s">
        <v>829</v>
      </c>
      <c r="U38" s="304"/>
      <c r="V38" s="274" t="s">
        <v>935</v>
      </c>
      <c r="W38" s="489"/>
      <c r="X38" s="489"/>
      <c r="Y38" s="489"/>
      <c r="Z38" s="489"/>
      <c r="AA38" s="489"/>
      <c r="AB38" s="489"/>
    </row>
    <row r="39" spans="1:28" ht="105">
      <c r="A39" s="322">
        <v>17</v>
      </c>
      <c r="B39" s="493" t="s">
        <v>778</v>
      </c>
      <c r="C39" s="494" t="s">
        <v>824</v>
      </c>
      <c r="D39" s="52" t="s">
        <v>936</v>
      </c>
      <c r="E39" s="494" t="s">
        <v>826</v>
      </c>
      <c r="F39" s="178" t="s">
        <v>937</v>
      </c>
      <c r="G39" s="524">
        <v>118750</v>
      </c>
      <c r="H39" s="524">
        <v>62500</v>
      </c>
      <c r="I39" s="524">
        <f t="shared" si="0"/>
        <v>181250</v>
      </c>
      <c r="J39" s="304"/>
      <c r="K39" s="304"/>
      <c r="L39" s="304"/>
      <c r="M39" s="304"/>
      <c r="N39" s="304"/>
      <c r="O39" s="304"/>
      <c r="P39" s="304"/>
      <c r="Q39" s="304"/>
      <c r="R39" s="304"/>
      <c r="S39" s="52">
        <v>1250000</v>
      </c>
      <c r="T39" s="500" t="s">
        <v>829</v>
      </c>
      <c r="U39" s="304"/>
      <c r="V39" s="274" t="s">
        <v>938</v>
      </c>
      <c r="W39" s="489"/>
      <c r="X39" s="489"/>
      <c r="Y39" s="489"/>
      <c r="Z39" s="489"/>
      <c r="AA39" s="489"/>
      <c r="AB39" s="489"/>
    </row>
    <row r="40" spans="1:28" ht="105">
      <c r="A40" s="322">
        <v>18</v>
      </c>
      <c r="B40" s="493" t="s">
        <v>778</v>
      </c>
      <c r="C40" s="494" t="s">
        <v>824</v>
      </c>
      <c r="D40" s="52" t="s">
        <v>939</v>
      </c>
      <c r="E40" s="494" t="s">
        <v>826</v>
      </c>
      <c r="F40" s="178" t="s">
        <v>937</v>
      </c>
      <c r="G40" s="524">
        <v>570000</v>
      </c>
      <c r="H40" s="524">
        <v>30000</v>
      </c>
      <c r="I40" s="524">
        <f t="shared" si="0"/>
        <v>600000</v>
      </c>
      <c r="J40" s="304"/>
      <c r="K40" s="304"/>
      <c r="L40" s="304"/>
      <c r="M40" s="304"/>
      <c r="N40" s="304"/>
      <c r="O40" s="304"/>
      <c r="P40" s="304"/>
      <c r="Q40" s="304"/>
      <c r="R40" s="304"/>
      <c r="S40" s="52">
        <v>600000</v>
      </c>
      <c r="T40" s="500" t="s">
        <v>829</v>
      </c>
      <c r="U40" s="304"/>
      <c r="V40" s="274" t="s">
        <v>940</v>
      </c>
      <c r="W40" s="489"/>
      <c r="X40" s="489"/>
      <c r="Y40" s="489"/>
      <c r="Z40" s="489"/>
      <c r="AA40" s="489"/>
      <c r="AB40" s="489"/>
    </row>
    <row r="41" spans="1:28" ht="39" customHeight="1">
      <c r="A41" s="322"/>
      <c r="B41" s="304"/>
      <c r="C41" s="304"/>
      <c r="D41" s="304"/>
      <c r="E41" s="304"/>
      <c r="F41" s="304"/>
      <c r="G41" s="525">
        <f>SUM(G23:G40)</f>
        <v>11758600.08</v>
      </c>
      <c r="H41" s="525">
        <f>SUM(H23:H40)</f>
        <v>675123.13</v>
      </c>
      <c r="I41" s="525">
        <f>SUM(G41:H41)</f>
        <v>12433723.210000001</v>
      </c>
      <c r="J41" s="304"/>
      <c r="K41" s="304"/>
      <c r="L41" s="304"/>
      <c r="M41" s="304"/>
      <c r="N41" s="304"/>
      <c r="O41" s="304"/>
      <c r="P41" s="526">
        <v>120781.97</v>
      </c>
      <c r="Q41" s="526"/>
      <c r="R41" s="526"/>
      <c r="S41" s="526">
        <f>SUM(S23:S40)</f>
        <v>13381691.969999999</v>
      </c>
      <c r="T41" s="304"/>
      <c r="U41" s="304"/>
      <c r="V41" s="304"/>
      <c r="W41" s="489"/>
      <c r="X41" s="489"/>
      <c r="Y41" s="489"/>
      <c r="Z41" s="489"/>
      <c r="AA41" s="489"/>
      <c r="AB41" s="489"/>
    </row>
    <row r="42" spans="1:28" ht="34.5" customHeight="1">
      <c r="A42" s="865" t="s">
        <v>941</v>
      </c>
      <c r="B42" s="866"/>
      <c r="C42" s="866"/>
      <c r="D42" s="866"/>
      <c r="E42" s="866"/>
      <c r="F42" s="866"/>
      <c r="G42" s="868"/>
      <c r="H42" s="868"/>
      <c r="I42" s="868"/>
      <c r="J42" s="868"/>
      <c r="K42" s="868"/>
      <c r="L42" s="868"/>
      <c r="M42" s="868"/>
      <c r="N42" s="868"/>
      <c r="O42" s="868"/>
      <c r="P42" s="868"/>
      <c r="Q42" s="868"/>
      <c r="R42" s="866"/>
      <c r="S42" s="866"/>
      <c r="T42" s="866"/>
      <c r="U42" s="866"/>
      <c r="V42" s="867"/>
      <c r="W42" s="489"/>
      <c r="X42" s="489"/>
      <c r="Y42" s="489"/>
      <c r="Z42" s="489"/>
      <c r="AA42" s="489"/>
      <c r="AB42" s="489"/>
    </row>
    <row r="43" spans="1:28" ht="105">
      <c r="A43" s="322">
        <v>19</v>
      </c>
      <c r="B43" s="493" t="s">
        <v>778</v>
      </c>
      <c r="C43" s="494" t="s">
        <v>824</v>
      </c>
      <c r="D43" s="56" t="s">
        <v>942</v>
      </c>
      <c r="E43" s="494" t="s">
        <v>826</v>
      </c>
      <c r="F43" s="527" t="s">
        <v>886</v>
      </c>
      <c r="G43" s="524">
        <v>613936</v>
      </c>
      <c r="H43" s="524">
        <v>32312</v>
      </c>
      <c r="I43" s="524">
        <f>SUM(G43:H43)</f>
        <v>646248</v>
      </c>
      <c r="J43" s="304"/>
      <c r="K43" s="304"/>
      <c r="L43" s="304"/>
      <c r="M43" s="304"/>
      <c r="N43" s="304"/>
      <c r="O43" s="304"/>
      <c r="P43" s="528"/>
      <c r="Q43" s="304"/>
      <c r="R43" s="304"/>
      <c r="S43" s="304"/>
      <c r="T43" s="304"/>
      <c r="U43" s="304"/>
      <c r="V43" s="529" t="s">
        <v>943</v>
      </c>
      <c r="W43" s="489"/>
      <c r="X43" s="489"/>
      <c r="Y43" s="530" t="s">
        <v>944</v>
      </c>
      <c r="Z43" s="489"/>
      <c r="AA43" s="489"/>
      <c r="AB43" s="489"/>
    </row>
    <row r="44" spans="1:28" ht="106.5" customHeight="1">
      <c r="A44" s="322">
        <v>20</v>
      </c>
      <c r="B44" s="493" t="s">
        <v>778</v>
      </c>
      <c r="C44" s="494" t="s">
        <v>824</v>
      </c>
      <c r="D44" s="56" t="s">
        <v>945</v>
      </c>
      <c r="E44" s="494" t="s">
        <v>826</v>
      </c>
      <c r="F44" s="527" t="s">
        <v>827</v>
      </c>
      <c r="G44" s="524">
        <v>482189</v>
      </c>
      <c r="H44" s="524">
        <v>25378</v>
      </c>
      <c r="I44" s="524">
        <f>SUM(G44:H44)</f>
        <v>507567</v>
      </c>
      <c r="J44" s="304"/>
      <c r="K44" s="304"/>
      <c r="L44" s="304"/>
      <c r="M44" s="304"/>
      <c r="N44" s="304"/>
      <c r="O44" s="304"/>
      <c r="P44" s="528"/>
      <c r="Q44" s="304"/>
      <c r="R44" s="304"/>
      <c r="S44" s="304"/>
      <c r="T44" s="304"/>
      <c r="U44" s="304"/>
      <c r="V44" s="529" t="s">
        <v>946</v>
      </c>
      <c r="W44" s="489"/>
      <c r="X44" s="489"/>
      <c r="Y44" s="530" t="s">
        <v>947</v>
      </c>
      <c r="Z44" s="489"/>
      <c r="AA44" s="489"/>
      <c r="AB44" s="489"/>
    </row>
    <row r="45" spans="1:28" ht="105">
      <c r="A45" s="322">
        <v>21</v>
      </c>
      <c r="B45" s="493" t="s">
        <v>778</v>
      </c>
      <c r="C45" s="494" t="s">
        <v>824</v>
      </c>
      <c r="D45" s="56" t="s">
        <v>948</v>
      </c>
      <c r="E45" s="494" t="s">
        <v>826</v>
      </c>
      <c r="F45" s="527" t="s">
        <v>886</v>
      </c>
      <c r="G45" s="524">
        <v>623575</v>
      </c>
      <c r="H45" s="524">
        <v>32820</v>
      </c>
      <c r="I45" s="524">
        <f>SUM(G45:H45)</f>
        <v>656395</v>
      </c>
      <c r="J45" s="304"/>
      <c r="K45" s="304"/>
      <c r="L45" s="304"/>
      <c r="M45" s="304"/>
      <c r="N45" s="304"/>
      <c r="O45" s="304"/>
      <c r="P45" s="56"/>
      <c r="Q45" s="304"/>
      <c r="R45" s="304"/>
      <c r="S45" s="304"/>
      <c r="T45" s="304"/>
      <c r="U45" s="304"/>
      <c r="V45" s="529" t="s">
        <v>949</v>
      </c>
      <c r="W45" s="489"/>
      <c r="X45" s="489"/>
      <c r="Y45" s="145" t="s">
        <v>950</v>
      </c>
      <c r="Z45" s="489"/>
      <c r="AA45" s="489"/>
      <c r="AB45" s="489"/>
    </row>
    <row r="46" spans="1:28" ht="118.5" customHeight="1">
      <c r="A46" s="322">
        <v>22</v>
      </c>
      <c r="B46" s="493" t="s">
        <v>778</v>
      </c>
      <c r="C46" s="494" t="s">
        <v>824</v>
      </c>
      <c r="D46" s="57" t="s">
        <v>951</v>
      </c>
      <c r="E46" s="494" t="s">
        <v>826</v>
      </c>
      <c r="F46" s="527" t="s">
        <v>886</v>
      </c>
      <c r="G46" s="524">
        <v>741739</v>
      </c>
      <c r="H46" s="524">
        <v>39039</v>
      </c>
      <c r="I46" s="524">
        <f>SUM(G46:H46)</f>
        <v>780778</v>
      </c>
      <c r="J46" s="323"/>
      <c r="K46" s="323"/>
      <c r="L46" s="323"/>
      <c r="M46" s="323"/>
      <c r="N46" s="323"/>
      <c r="O46" s="323"/>
      <c r="P46" s="323"/>
      <c r="Q46" s="323"/>
      <c r="R46" s="304"/>
      <c r="S46" s="304"/>
      <c r="T46" s="304"/>
      <c r="U46" s="304"/>
      <c r="V46" s="529" t="s">
        <v>952</v>
      </c>
      <c r="W46" s="489"/>
      <c r="X46" s="489"/>
      <c r="Y46" s="530" t="s">
        <v>953</v>
      </c>
      <c r="Z46" s="489"/>
      <c r="AA46" s="489"/>
      <c r="AB46" s="489"/>
    </row>
    <row r="47" spans="1:28" ht="27" customHeight="1">
      <c r="A47" s="531"/>
      <c r="B47" s="532"/>
      <c r="C47" s="532"/>
      <c r="D47" s="532"/>
      <c r="E47" s="532"/>
      <c r="F47" s="532"/>
      <c r="G47" s="533">
        <f>SUM(G43:G46)</f>
        <v>2461439</v>
      </c>
      <c r="H47" s="533">
        <f>SUM(H43:H46)</f>
        <v>129549</v>
      </c>
      <c r="I47" s="533">
        <f>SUM(G47:H47)</f>
        <v>2590988</v>
      </c>
      <c r="J47" s="532"/>
      <c r="K47" s="532"/>
      <c r="L47" s="532"/>
      <c r="M47" s="532"/>
      <c r="N47" s="532"/>
      <c r="O47" s="532"/>
      <c r="P47" s="532"/>
      <c r="Q47" s="532"/>
      <c r="R47" s="532"/>
      <c r="S47" s="532"/>
      <c r="T47" s="532"/>
      <c r="U47" s="532"/>
      <c r="V47" s="532"/>
      <c r="W47" s="534"/>
      <c r="X47" s="534"/>
      <c r="Y47" s="535" t="s">
        <v>954</v>
      </c>
      <c r="Z47" s="489"/>
      <c r="AA47" s="489"/>
      <c r="AB47" s="489"/>
    </row>
    <row r="48" spans="1:28" ht="34.5" customHeight="1">
      <c r="A48" s="869" t="s">
        <v>955</v>
      </c>
      <c r="B48" s="868"/>
      <c r="C48" s="868"/>
      <c r="D48" s="868"/>
      <c r="E48" s="868"/>
      <c r="F48" s="868"/>
      <c r="G48" s="868"/>
      <c r="H48" s="868"/>
      <c r="I48" s="868"/>
      <c r="J48" s="868"/>
      <c r="K48" s="868"/>
      <c r="L48" s="868"/>
      <c r="M48" s="868"/>
      <c r="N48" s="868"/>
      <c r="O48" s="868"/>
      <c r="P48" s="868"/>
      <c r="Q48" s="868"/>
      <c r="R48" s="868"/>
      <c r="S48" s="868"/>
      <c r="T48" s="868"/>
      <c r="U48" s="868"/>
      <c r="V48" s="870"/>
      <c r="W48" s="534"/>
      <c r="X48" s="534"/>
      <c r="Y48" s="534"/>
      <c r="Z48" s="534"/>
      <c r="AA48" s="534"/>
      <c r="AB48" s="534"/>
    </row>
    <row r="50" spans="1:28" ht="105">
      <c r="A50" s="322">
        <v>23</v>
      </c>
      <c r="B50" s="500" t="s">
        <v>778</v>
      </c>
      <c r="C50" s="494" t="s">
        <v>824</v>
      </c>
      <c r="D50" s="147" t="s">
        <v>956</v>
      </c>
      <c r="E50" s="494" t="s">
        <v>826</v>
      </c>
      <c r="F50" s="511" t="s">
        <v>899</v>
      </c>
      <c r="G50" s="524">
        <v>1561918</v>
      </c>
      <c r="H50" s="524">
        <v>82206</v>
      </c>
      <c r="I50" s="524">
        <f>SUM(G50:H50)</f>
        <v>1644124</v>
      </c>
      <c r="J50" s="304"/>
      <c r="K50" s="304"/>
      <c r="L50" s="304"/>
      <c r="M50" s="304"/>
      <c r="N50" s="304"/>
      <c r="O50" s="304"/>
      <c r="P50" s="304"/>
      <c r="Q50" s="304"/>
      <c r="R50" s="304"/>
      <c r="S50" s="304"/>
      <c r="T50" s="304"/>
      <c r="U50" s="304"/>
      <c r="V50" s="529" t="s">
        <v>957</v>
      </c>
      <c r="W50" s="489"/>
      <c r="X50" s="489"/>
      <c r="Y50" s="489"/>
      <c r="Z50" s="489"/>
      <c r="AA50" s="489"/>
      <c r="AB50" s="530">
        <v>1644124</v>
      </c>
    </row>
    <row r="51" spans="1:28" ht="105">
      <c r="A51" s="322">
        <v>24</v>
      </c>
      <c r="B51" s="500" t="s">
        <v>778</v>
      </c>
      <c r="C51" s="494" t="s">
        <v>824</v>
      </c>
      <c r="D51" s="56" t="s">
        <v>958</v>
      </c>
      <c r="E51" s="494" t="s">
        <v>826</v>
      </c>
      <c r="F51" s="511" t="s">
        <v>899</v>
      </c>
      <c r="G51" s="524">
        <v>1871429</v>
      </c>
      <c r="H51" s="524">
        <v>98496</v>
      </c>
      <c r="I51" s="524">
        <f>SUM(G51:H51)</f>
        <v>1969925</v>
      </c>
      <c r="J51" s="304"/>
      <c r="K51" s="304"/>
      <c r="L51" s="304"/>
      <c r="M51" s="304"/>
      <c r="N51" s="304"/>
      <c r="O51" s="304"/>
      <c r="P51" s="304"/>
      <c r="Q51" s="304"/>
      <c r="R51" s="304"/>
      <c r="S51" s="304"/>
      <c r="T51" s="304"/>
      <c r="U51" s="304"/>
      <c r="V51" s="529" t="s">
        <v>959</v>
      </c>
      <c r="W51" s="489"/>
      <c r="X51" s="489"/>
      <c r="Y51" s="489"/>
      <c r="Z51" s="489"/>
      <c r="AA51" s="489"/>
      <c r="AB51" s="530" t="s">
        <v>960</v>
      </c>
    </row>
    <row r="52" spans="1:28" ht="30" customHeight="1">
      <c r="A52" s="322"/>
      <c r="B52" s="304"/>
      <c r="C52" s="304"/>
      <c r="D52" s="304"/>
      <c r="E52" s="304"/>
      <c r="F52" s="304"/>
      <c r="G52" s="537">
        <v>3433347</v>
      </c>
      <c r="H52" s="537">
        <v>180702</v>
      </c>
      <c r="I52" s="537">
        <f>SUM(G52:H52)</f>
        <v>3614049</v>
      </c>
      <c r="J52" s="304"/>
      <c r="K52" s="304"/>
      <c r="L52" s="304"/>
      <c r="M52" s="304"/>
      <c r="N52" s="304"/>
      <c r="O52" s="304"/>
      <c r="P52" s="304"/>
      <c r="Q52" s="304"/>
      <c r="R52" s="304"/>
      <c r="S52" s="304"/>
      <c r="T52" s="304"/>
      <c r="U52" s="304"/>
      <c r="V52" s="304"/>
      <c r="W52" s="489"/>
      <c r="X52" s="489"/>
      <c r="Y52" s="489"/>
      <c r="Z52" s="489"/>
      <c r="AA52" s="489"/>
      <c r="AB52" s="530">
        <v>3614049</v>
      </c>
    </row>
  </sheetData>
  <mergeCells count="25">
    <mergeCell ref="W3:Y4"/>
    <mergeCell ref="Z3:AB4"/>
    <mergeCell ref="A1:V2"/>
    <mergeCell ref="A3:A5"/>
    <mergeCell ref="B3:B5"/>
    <mergeCell ref="C3:C5"/>
    <mergeCell ref="D3:D5"/>
    <mergeCell ref="E3:E5"/>
    <mergeCell ref="F3:F5"/>
    <mergeCell ref="G3:J3"/>
    <mergeCell ref="K3:M4"/>
    <mergeCell ref="N3:P4"/>
    <mergeCell ref="A22:V22"/>
    <mergeCell ref="A42:V42"/>
    <mergeCell ref="A48:V48"/>
    <mergeCell ref="G4:G5"/>
    <mergeCell ref="H4:H5"/>
    <mergeCell ref="I4:I5"/>
    <mergeCell ref="J4:J5"/>
    <mergeCell ref="A7:V7"/>
    <mergeCell ref="A10:V10"/>
    <mergeCell ref="Q3:S4"/>
    <mergeCell ref="T3:T5"/>
    <mergeCell ref="U3:U5"/>
    <mergeCell ref="V3:V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0"/>
  <sheetViews>
    <sheetView topLeftCell="A9" workbookViewId="0">
      <selection activeCell="E12" sqref="E12"/>
    </sheetView>
  </sheetViews>
  <sheetFormatPr defaultColWidth="8.85546875" defaultRowHeight="15"/>
  <cols>
    <col min="1" max="1" width="8.5703125" style="627" customWidth="1"/>
    <col min="2" max="2" width="19" style="538" customWidth="1"/>
    <col min="3" max="3" width="41.140625" style="538" customWidth="1"/>
    <col min="4" max="4" width="52.5703125" style="538" customWidth="1"/>
    <col min="5" max="5" width="45.28515625" style="628" customWidth="1"/>
    <col min="6" max="6" width="19" style="538" customWidth="1"/>
    <col min="7" max="7" width="22.140625" style="538" customWidth="1"/>
    <col min="8" max="8" width="22.5703125" style="538" customWidth="1"/>
    <col min="9" max="9" width="42.7109375" style="538" customWidth="1"/>
    <col min="10" max="10" width="15.5703125" style="538" customWidth="1"/>
    <col min="11" max="12" width="15.5703125" style="629" customWidth="1"/>
    <col min="13" max="13" width="24.140625" style="629" customWidth="1"/>
    <col min="14" max="14" width="21" style="538" customWidth="1"/>
    <col min="15" max="15" width="10.85546875" style="538" customWidth="1"/>
    <col min="16" max="16" width="44.5703125" style="538" customWidth="1"/>
    <col min="17" max="16384" width="8.85546875" style="538"/>
  </cols>
  <sheetData>
    <row r="1" spans="1:16">
      <c r="A1" s="884" t="s">
        <v>0</v>
      </c>
      <c r="B1" s="884"/>
      <c r="C1" s="884"/>
      <c r="D1" s="884"/>
      <c r="E1" s="884"/>
      <c r="F1" s="884"/>
      <c r="G1" s="884"/>
      <c r="H1" s="884"/>
      <c r="I1" s="884"/>
      <c r="J1" s="884"/>
      <c r="K1" s="884"/>
      <c r="L1" s="884"/>
      <c r="M1" s="884"/>
      <c r="N1" s="884"/>
      <c r="O1" s="884"/>
      <c r="P1" s="884"/>
    </row>
    <row r="2" spans="1:16">
      <c r="A2" s="885" t="s">
        <v>1</v>
      </c>
      <c r="B2" s="879" t="s">
        <v>2</v>
      </c>
      <c r="C2" s="879" t="s">
        <v>3</v>
      </c>
      <c r="D2" s="879" t="s">
        <v>4</v>
      </c>
      <c r="E2" s="879" t="s">
        <v>5</v>
      </c>
      <c r="F2" s="879" t="s">
        <v>6</v>
      </c>
      <c r="G2" s="888" t="s">
        <v>7</v>
      </c>
      <c r="H2" s="889"/>
      <c r="I2" s="889"/>
      <c r="J2" s="890"/>
      <c r="K2" s="891" t="s">
        <v>961</v>
      </c>
      <c r="L2" s="892"/>
      <c r="M2" s="893"/>
      <c r="N2" s="897" t="s">
        <v>13</v>
      </c>
      <c r="O2" s="879" t="s">
        <v>14</v>
      </c>
      <c r="P2" s="879" t="s">
        <v>15</v>
      </c>
    </row>
    <row r="3" spans="1:16">
      <c r="A3" s="886"/>
      <c r="B3" s="880"/>
      <c r="C3" s="880"/>
      <c r="D3" s="880"/>
      <c r="E3" s="880"/>
      <c r="F3" s="880"/>
      <c r="G3" s="882" t="s">
        <v>16</v>
      </c>
      <c r="H3" s="882" t="s">
        <v>17</v>
      </c>
      <c r="I3" s="882" t="s">
        <v>19</v>
      </c>
      <c r="J3" s="882" t="s">
        <v>20</v>
      </c>
      <c r="K3" s="894"/>
      <c r="L3" s="895"/>
      <c r="M3" s="896"/>
      <c r="N3" s="898"/>
      <c r="O3" s="880"/>
      <c r="P3" s="880"/>
    </row>
    <row r="4" spans="1:16" ht="46.5">
      <c r="A4" s="887"/>
      <c r="B4" s="881"/>
      <c r="C4" s="881"/>
      <c r="D4" s="881"/>
      <c r="E4" s="881"/>
      <c r="F4" s="881"/>
      <c r="G4" s="883"/>
      <c r="H4" s="883"/>
      <c r="I4" s="883"/>
      <c r="J4" s="883"/>
      <c r="K4" s="539" t="s">
        <v>26</v>
      </c>
      <c r="L4" s="539" t="s">
        <v>27</v>
      </c>
      <c r="M4" s="539" t="s">
        <v>28</v>
      </c>
      <c r="N4" s="899"/>
      <c r="O4" s="881"/>
      <c r="P4" s="881"/>
    </row>
    <row r="5" spans="1:16">
      <c r="A5" s="540"/>
      <c r="B5" s="540">
        <v>1</v>
      </c>
      <c r="C5" s="540">
        <v>2</v>
      </c>
      <c r="D5" s="540">
        <v>3</v>
      </c>
      <c r="E5" s="540">
        <v>4</v>
      </c>
      <c r="F5" s="540">
        <v>5</v>
      </c>
      <c r="G5" s="540">
        <v>6.1</v>
      </c>
      <c r="H5" s="540">
        <v>6.2</v>
      </c>
      <c r="I5" s="540">
        <v>6.3</v>
      </c>
      <c r="J5" s="540">
        <v>6.4</v>
      </c>
      <c r="K5" s="541"/>
      <c r="L5" s="541"/>
      <c r="M5" s="541"/>
      <c r="N5" s="540">
        <v>8</v>
      </c>
      <c r="O5" s="540">
        <v>9</v>
      </c>
      <c r="P5" s="540">
        <v>10</v>
      </c>
    </row>
    <row r="6" spans="1:16" ht="18">
      <c r="A6" s="877" t="s">
        <v>962</v>
      </c>
      <c r="B6" s="877"/>
      <c r="C6" s="877"/>
      <c r="D6" s="877"/>
      <c r="E6" s="877"/>
      <c r="F6" s="877"/>
      <c r="G6" s="877"/>
      <c r="H6" s="877"/>
      <c r="I6" s="877"/>
      <c r="J6" s="877"/>
      <c r="K6" s="877"/>
      <c r="L6" s="877"/>
      <c r="M6" s="877"/>
      <c r="N6" s="877"/>
      <c r="O6" s="877"/>
      <c r="P6" s="878"/>
    </row>
    <row r="7" spans="1:16" ht="90" customHeight="1">
      <c r="A7" s="542">
        <v>1</v>
      </c>
      <c r="B7" s="543" t="s">
        <v>181</v>
      </c>
      <c r="C7" s="544" t="s">
        <v>963</v>
      </c>
      <c r="D7" s="543" t="s">
        <v>964</v>
      </c>
      <c r="E7" s="545" t="s">
        <v>965</v>
      </c>
      <c r="F7" s="546" t="s">
        <v>966</v>
      </c>
      <c r="G7" s="547">
        <f>1176530*0.95</f>
        <v>1117703.5</v>
      </c>
      <c r="H7" s="547">
        <f>1176530-G7</f>
        <v>58826.5</v>
      </c>
      <c r="I7" s="548"/>
      <c r="J7" s="549"/>
      <c r="K7" s="550"/>
      <c r="L7" s="550"/>
      <c r="M7" s="550">
        <f>G7+H7</f>
        <v>1176530</v>
      </c>
      <c r="N7" s="543" t="s">
        <v>966</v>
      </c>
      <c r="O7" s="551"/>
      <c r="P7" s="552" t="s">
        <v>967</v>
      </c>
    </row>
    <row r="8" spans="1:16" ht="96" customHeight="1">
      <c r="A8" s="542">
        <v>2</v>
      </c>
      <c r="B8" s="543" t="s">
        <v>181</v>
      </c>
      <c r="C8" s="544" t="s">
        <v>963</v>
      </c>
      <c r="D8" s="553" t="s">
        <v>968</v>
      </c>
      <c r="E8" s="545" t="s">
        <v>965</v>
      </c>
      <c r="F8" s="546" t="s">
        <v>966</v>
      </c>
      <c r="G8" s="547">
        <f>583819*0.95</f>
        <v>554628.04999999993</v>
      </c>
      <c r="H8" s="547">
        <f>583819-G8</f>
        <v>29190.95000000007</v>
      </c>
      <c r="I8" s="548"/>
      <c r="J8" s="549"/>
      <c r="K8" s="550"/>
      <c r="L8" s="550"/>
      <c r="M8" s="550">
        <f>G8+H8</f>
        <v>583819</v>
      </c>
      <c r="N8" s="543" t="s">
        <v>966</v>
      </c>
      <c r="O8" s="551"/>
      <c r="P8" s="552" t="s">
        <v>969</v>
      </c>
    </row>
    <row r="9" spans="1:16" ht="89.25" customHeight="1">
      <c r="A9" s="542">
        <v>3</v>
      </c>
      <c r="B9" s="543" t="s">
        <v>181</v>
      </c>
      <c r="C9" s="544" t="s">
        <v>963</v>
      </c>
      <c r="D9" s="553" t="s">
        <v>970</v>
      </c>
      <c r="E9" s="545" t="s">
        <v>965</v>
      </c>
      <c r="F9" s="546" t="s">
        <v>966</v>
      </c>
      <c r="G9" s="547">
        <v>138009</v>
      </c>
      <c r="H9" s="547">
        <v>7263</v>
      </c>
      <c r="I9" s="548"/>
      <c r="J9" s="549"/>
      <c r="K9" s="550"/>
      <c r="L9" s="550"/>
      <c r="M9" s="550">
        <f>G9+H9</f>
        <v>145272</v>
      </c>
      <c r="N9" s="543" t="s">
        <v>966</v>
      </c>
      <c r="O9" s="551"/>
      <c r="P9" s="552" t="s">
        <v>971</v>
      </c>
    </row>
    <row r="10" spans="1:16" ht="118.5" customHeight="1">
      <c r="A10" s="542">
        <v>4</v>
      </c>
      <c r="B10" s="543" t="s">
        <v>181</v>
      </c>
      <c r="C10" s="544" t="s">
        <v>963</v>
      </c>
      <c r="D10" s="543" t="s">
        <v>972</v>
      </c>
      <c r="E10" s="545" t="s">
        <v>973</v>
      </c>
      <c r="F10" s="546" t="s">
        <v>966</v>
      </c>
      <c r="G10" s="547">
        <v>950000</v>
      </c>
      <c r="H10" s="547">
        <v>50000</v>
      </c>
      <c r="I10" s="554"/>
      <c r="J10" s="555"/>
      <c r="K10" s="556"/>
      <c r="L10" s="556"/>
      <c r="M10" s="550">
        <f t="shared" ref="M10" si="0">G10+H10</f>
        <v>1000000</v>
      </c>
      <c r="N10" s="543" t="s">
        <v>966</v>
      </c>
      <c r="O10" s="551"/>
      <c r="P10" s="552" t="s">
        <v>974</v>
      </c>
    </row>
    <row r="11" spans="1:16" ht="40.5" customHeight="1">
      <c r="A11" s="557"/>
      <c r="B11" s="558"/>
      <c r="C11" s="559"/>
      <c r="D11" s="558"/>
      <c r="E11" s="560"/>
      <c r="F11" s="561"/>
      <c r="G11" s="562"/>
      <c r="H11" s="562"/>
      <c r="I11" s="563"/>
      <c r="J11" s="564"/>
      <c r="K11" s="565"/>
      <c r="L11" s="565"/>
      <c r="M11" s="566"/>
      <c r="N11" s="558"/>
      <c r="O11" s="567"/>
      <c r="P11" s="568"/>
    </row>
    <row r="12" spans="1:16" ht="99.75" customHeight="1">
      <c r="A12" s="569">
        <v>1</v>
      </c>
      <c r="B12" s="570" t="s">
        <v>181</v>
      </c>
      <c r="C12" s="544" t="s">
        <v>963</v>
      </c>
      <c r="D12" s="570" t="s">
        <v>975</v>
      </c>
      <c r="E12" s="630" t="s">
        <v>976</v>
      </c>
      <c r="F12" s="570" t="s">
        <v>966</v>
      </c>
      <c r="G12" s="571">
        <f>M12*0.95</f>
        <v>3800000</v>
      </c>
      <c r="H12" s="571">
        <f>M12-G12</f>
        <v>200000</v>
      </c>
      <c r="I12" s="572"/>
      <c r="J12" s="573"/>
      <c r="K12" s="574"/>
      <c r="L12" s="574"/>
      <c r="M12" s="574">
        <v>4000000</v>
      </c>
      <c r="N12" s="570" t="s">
        <v>966</v>
      </c>
      <c r="O12" s="575"/>
      <c r="P12" s="576" t="s">
        <v>977</v>
      </c>
    </row>
    <row r="13" spans="1:16" ht="106.5" customHeight="1">
      <c r="A13" s="542">
        <v>2</v>
      </c>
      <c r="B13" s="543" t="s">
        <v>181</v>
      </c>
      <c r="C13" s="577" t="s">
        <v>963</v>
      </c>
      <c r="D13" s="140" t="s">
        <v>978</v>
      </c>
      <c r="E13" s="545" t="s">
        <v>965</v>
      </c>
      <c r="F13" s="543" t="s">
        <v>966</v>
      </c>
      <c r="G13" s="547">
        <f>M13*0.95</f>
        <v>1717433.9019999998</v>
      </c>
      <c r="H13" s="547">
        <f>M13-G13</f>
        <v>90391.258000000147</v>
      </c>
      <c r="I13" s="578"/>
      <c r="J13" s="549"/>
      <c r="K13" s="550"/>
      <c r="L13" s="550"/>
      <c r="M13" s="579">
        <v>1807825.16</v>
      </c>
      <c r="N13" s="543" t="s">
        <v>966</v>
      </c>
      <c r="O13" s="551"/>
      <c r="P13" s="552" t="s">
        <v>979</v>
      </c>
    </row>
    <row r="14" spans="1:16" ht="99" customHeight="1">
      <c r="A14" s="542">
        <v>3</v>
      </c>
      <c r="B14" s="543" t="s">
        <v>181</v>
      </c>
      <c r="C14" s="577" t="s">
        <v>963</v>
      </c>
      <c r="D14" s="140" t="s">
        <v>980</v>
      </c>
      <c r="E14" s="545" t="s">
        <v>965</v>
      </c>
      <c r="F14" s="543" t="s">
        <v>966</v>
      </c>
      <c r="G14" s="547">
        <f>M14*0.95</f>
        <v>2178047.6434999998</v>
      </c>
      <c r="H14" s="547">
        <f>M14-G14</f>
        <v>114634.08650000021</v>
      </c>
      <c r="I14" s="578"/>
      <c r="J14" s="555"/>
      <c r="K14" s="556"/>
      <c r="L14" s="556"/>
      <c r="M14" s="579">
        <v>2292681.73</v>
      </c>
      <c r="N14" s="543" t="s">
        <v>966</v>
      </c>
      <c r="O14" s="551"/>
      <c r="P14" s="552" t="s">
        <v>979</v>
      </c>
    </row>
    <row r="15" spans="1:16" ht="99" customHeight="1">
      <c r="A15" s="569">
        <v>4</v>
      </c>
      <c r="B15" s="543" t="s">
        <v>181</v>
      </c>
      <c r="C15" s="577" t="s">
        <v>963</v>
      </c>
      <c r="D15" s="140" t="s">
        <v>981</v>
      </c>
      <c r="E15" s="545" t="s">
        <v>965</v>
      </c>
      <c r="F15" s="543" t="s">
        <v>966</v>
      </c>
      <c r="G15" s="547">
        <f t="shared" ref="G15:G44" si="1">M15*0.95</f>
        <v>235382.19349999999</v>
      </c>
      <c r="H15" s="547">
        <f t="shared" ref="H15:H44" si="2">M15-G15</f>
        <v>12388.536500000017</v>
      </c>
      <c r="I15" s="140"/>
      <c r="J15" s="555"/>
      <c r="K15" s="556"/>
      <c r="L15" s="556"/>
      <c r="M15" s="579">
        <v>247770.73</v>
      </c>
      <c r="N15" s="543" t="s">
        <v>966</v>
      </c>
      <c r="O15" s="551"/>
      <c r="P15" s="552" t="s">
        <v>979</v>
      </c>
    </row>
    <row r="16" spans="1:16" ht="99" customHeight="1">
      <c r="A16" s="542">
        <v>5</v>
      </c>
      <c r="B16" s="543" t="s">
        <v>181</v>
      </c>
      <c r="C16" s="577" t="s">
        <v>963</v>
      </c>
      <c r="D16" s="580" t="s">
        <v>982</v>
      </c>
      <c r="E16" s="545" t="s">
        <v>965</v>
      </c>
      <c r="F16" s="543" t="s">
        <v>966</v>
      </c>
      <c r="G16" s="547">
        <f t="shared" si="1"/>
        <v>1527979.392</v>
      </c>
      <c r="H16" s="547">
        <f t="shared" si="2"/>
        <v>80419.96800000011</v>
      </c>
      <c r="I16" s="140"/>
      <c r="J16" s="555"/>
      <c r="K16" s="556"/>
      <c r="L16" s="556"/>
      <c r="M16" s="579">
        <v>1608399.36</v>
      </c>
      <c r="N16" s="543" t="s">
        <v>966</v>
      </c>
      <c r="O16" s="551"/>
      <c r="P16" s="552" t="s">
        <v>979</v>
      </c>
    </row>
    <row r="17" spans="1:16" ht="99" customHeight="1">
      <c r="A17" s="542">
        <v>6</v>
      </c>
      <c r="B17" s="543" t="s">
        <v>181</v>
      </c>
      <c r="C17" s="577" t="s">
        <v>963</v>
      </c>
      <c r="D17" s="580" t="s">
        <v>983</v>
      </c>
      <c r="E17" s="545" t="s">
        <v>965</v>
      </c>
      <c r="F17" s="543" t="s">
        <v>966</v>
      </c>
      <c r="G17" s="547">
        <f t="shared" si="1"/>
        <v>563791.38899999997</v>
      </c>
      <c r="H17" s="547">
        <f t="shared" si="2"/>
        <v>29673.231000000029</v>
      </c>
      <c r="I17" s="140"/>
      <c r="J17" s="555"/>
      <c r="K17" s="556"/>
      <c r="L17" s="556"/>
      <c r="M17" s="579">
        <v>593464.62</v>
      </c>
      <c r="N17" s="543" t="s">
        <v>966</v>
      </c>
      <c r="O17" s="551"/>
      <c r="P17" s="552" t="s">
        <v>979</v>
      </c>
    </row>
    <row r="18" spans="1:16" ht="99" customHeight="1">
      <c r="A18" s="569">
        <v>7</v>
      </c>
      <c r="B18" s="543" t="s">
        <v>181</v>
      </c>
      <c r="C18" s="577" t="s">
        <v>963</v>
      </c>
      <c r="D18" s="140" t="s">
        <v>984</v>
      </c>
      <c r="E18" s="545" t="s">
        <v>965</v>
      </c>
      <c r="F18" s="543" t="s">
        <v>966</v>
      </c>
      <c r="G18" s="547">
        <f t="shared" si="1"/>
        <v>3171878.5630000001</v>
      </c>
      <c r="H18" s="547">
        <f t="shared" si="2"/>
        <v>166940.97699999996</v>
      </c>
      <c r="I18" s="140"/>
      <c r="J18" s="555"/>
      <c r="K18" s="556"/>
      <c r="L18" s="556"/>
      <c r="M18" s="579">
        <v>3338819.54</v>
      </c>
      <c r="N18" s="543" t="s">
        <v>966</v>
      </c>
      <c r="O18" s="551"/>
      <c r="P18" s="552" t="s">
        <v>979</v>
      </c>
    </row>
    <row r="19" spans="1:16" ht="99" customHeight="1">
      <c r="A19" s="542">
        <v>8</v>
      </c>
      <c r="B19" s="543" t="s">
        <v>181</v>
      </c>
      <c r="C19" s="577" t="s">
        <v>963</v>
      </c>
      <c r="D19" s="140" t="s">
        <v>985</v>
      </c>
      <c r="E19" s="545" t="s">
        <v>965</v>
      </c>
      <c r="F19" s="543" t="s">
        <v>966</v>
      </c>
      <c r="G19" s="547">
        <f t="shared" si="1"/>
        <v>1117703.7375</v>
      </c>
      <c r="H19" s="547">
        <f t="shared" si="2"/>
        <v>58826.512499999953</v>
      </c>
      <c r="I19" s="578"/>
      <c r="J19" s="555"/>
      <c r="K19" s="556"/>
      <c r="L19" s="556"/>
      <c r="M19" s="579">
        <v>1176530.25</v>
      </c>
      <c r="N19" s="543" t="s">
        <v>966</v>
      </c>
      <c r="O19" s="551"/>
      <c r="P19" s="552" t="s">
        <v>979</v>
      </c>
    </row>
    <row r="20" spans="1:16" ht="99" customHeight="1">
      <c r="A20" s="542">
        <v>9</v>
      </c>
      <c r="B20" s="543" t="s">
        <v>181</v>
      </c>
      <c r="C20" s="577" t="s">
        <v>963</v>
      </c>
      <c r="D20" s="580" t="s">
        <v>986</v>
      </c>
      <c r="E20" s="545" t="s">
        <v>965</v>
      </c>
      <c r="F20" s="543" t="s">
        <v>966</v>
      </c>
      <c r="G20" s="547">
        <f t="shared" si="1"/>
        <v>312411.10049999994</v>
      </c>
      <c r="H20" s="547">
        <f t="shared" si="2"/>
        <v>16442.689500000037</v>
      </c>
      <c r="I20" s="140"/>
      <c r="J20" s="555"/>
      <c r="K20" s="556"/>
      <c r="L20" s="556"/>
      <c r="M20" s="579">
        <v>328853.78999999998</v>
      </c>
      <c r="N20" s="543" t="s">
        <v>966</v>
      </c>
      <c r="O20" s="551"/>
      <c r="P20" s="552" t="s">
        <v>979</v>
      </c>
    </row>
    <row r="21" spans="1:16" ht="99" customHeight="1">
      <c r="A21" s="569">
        <v>10</v>
      </c>
      <c r="B21" s="543" t="s">
        <v>181</v>
      </c>
      <c r="C21" s="577" t="s">
        <v>963</v>
      </c>
      <c r="D21" s="140" t="s">
        <v>987</v>
      </c>
      <c r="E21" s="545" t="s">
        <v>965</v>
      </c>
      <c r="F21" s="543" t="s">
        <v>966</v>
      </c>
      <c r="G21" s="547">
        <f t="shared" si="1"/>
        <v>240739.49049999999</v>
      </c>
      <c r="H21" s="547">
        <f t="shared" si="2"/>
        <v>12670.499500000005</v>
      </c>
      <c r="I21" s="140"/>
      <c r="J21" s="555"/>
      <c r="K21" s="556"/>
      <c r="L21" s="556"/>
      <c r="M21" s="579">
        <v>253409.99</v>
      </c>
      <c r="N21" s="543" t="s">
        <v>966</v>
      </c>
      <c r="O21" s="551"/>
      <c r="P21" s="552" t="s">
        <v>979</v>
      </c>
    </row>
    <row r="22" spans="1:16" ht="99" customHeight="1">
      <c r="A22" s="542">
        <v>11</v>
      </c>
      <c r="B22" s="543" t="s">
        <v>181</v>
      </c>
      <c r="C22" s="577" t="s">
        <v>963</v>
      </c>
      <c r="D22" s="581" t="s">
        <v>988</v>
      </c>
      <c r="E22" s="545" t="s">
        <v>965</v>
      </c>
      <c r="F22" s="543" t="s">
        <v>966</v>
      </c>
      <c r="G22" s="547">
        <f t="shared" si="1"/>
        <v>568907.93699999992</v>
      </c>
      <c r="H22" s="547">
        <f t="shared" si="2"/>
        <v>29942.523000000045</v>
      </c>
      <c r="I22" s="578"/>
      <c r="J22" s="555"/>
      <c r="K22" s="556"/>
      <c r="L22" s="556"/>
      <c r="M22" s="579">
        <v>598850.46</v>
      </c>
      <c r="N22" s="543" t="s">
        <v>966</v>
      </c>
      <c r="O22" s="551"/>
      <c r="P22" s="552" t="s">
        <v>979</v>
      </c>
    </row>
    <row r="23" spans="1:16" ht="99" customHeight="1">
      <c r="A23" s="542">
        <v>12</v>
      </c>
      <c r="B23" s="543" t="s">
        <v>181</v>
      </c>
      <c r="C23" s="577" t="s">
        <v>963</v>
      </c>
      <c r="D23" s="581" t="s">
        <v>989</v>
      </c>
      <c r="E23" s="545" t="s">
        <v>965</v>
      </c>
      <c r="F23" s="543" t="s">
        <v>966</v>
      </c>
      <c r="G23" s="547">
        <f t="shared" si="1"/>
        <v>306337.57949999999</v>
      </c>
      <c r="H23" s="547">
        <f t="shared" si="2"/>
        <v>16123.030499999993</v>
      </c>
      <c r="I23" s="578"/>
      <c r="J23" s="555"/>
      <c r="K23" s="556"/>
      <c r="L23" s="556"/>
      <c r="M23" s="579">
        <v>322460.61</v>
      </c>
      <c r="N23" s="543" t="s">
        <v>966</v>
      </c>
      <c r="O23" s="551"/>
      <c r="P23" s="552" t="s">
        <v>979</v>
      </c>
    </row>
    <row r="24" spans="1:16" ht="99" customHeight="1">
      <c r="A24" s="569">
        <v>13</v>
      </c>
      <c r="B24" s="543" t="s">
        <v>181</v>
      </c>
      <c r="C24" s="577" t="s">
        <v>963</v>
      </c>
      <c r="D24" s="581" t="s">
        <v>990</v>
      </c>
      <c r="E24" s="545" t="s">
        <v>965</v>
      </c>
      <c r="F24" s="543" t="s">
        <v>966</v>
      </c>
      <c r="G24" s="547">
        <f t="shared" si="1"/>
        <v>363498.39549999998</v>
      </c>
      <c r="H24" s="547">
        <f t="shared" si="2"/>
        <v>19131.49450000003</v>
      </c>
      <c r="I24" s="578"/>
      <c r="J24" s="555"/>
      <c r="K24" s="556"/>
      <c r="L24" s="556"/>
      <c r="M24" s="579">
        <v>382629.89</v>
      </c>
      <c r="N24" s="543" t="s">
        <v>966</v>
      </c>
      <c r="O24" s="551"/>
      <c r="P24" s="552" t="s">
        <v>979</v>
      </c>
    </row>
    <row r="25" spans="1:16" ht="99" customHeight="1">
      <c r="A25" s="542">
        <v>14</v>
      </c>
      <c r="B25" s="543" t="s">
        <v>181</v>
      </c>
      <c r="C25" s="577" t="s">
        <v>963</v>
      </c>
      <c r="D25" s="581" t="s">
        <v>991</v>
      </c>
      <c r="E25" s="545" t="s">
        <v>965</v>
      </c>
      <c r="F25" s="543" t="s">
        <v>966</v>
      </c>
      <c r="G25" s="547">
        <f t="shared" si="1"/>
        <v>235196.80099999998</v>
      </c>
      <c r="H25" s="547">
        <f t="shared" si="2"/>
        <v>12378.77900000001</v>
      </c>
      <c r="I25" s="578"/>
      <c r="J25" s="555"/>
      <c r="K25" s="556"/>
      <c r="L25" s="556"/>
      <c r="M25" s="579">
        <v>247575.58</v>
      </c>
      <c r="N25" s="543" t="s">
        <v>966</v>
      </c>
      <c r="O25" s="551"/>
      <c r="P25" s="552" t="s">
        <v>979</v>
      </c>
    </row>
    <row r="26" spans="1:16" ht="99" customHeight="1">
      <c r="A26" s="542">
        <v>15</v>
      </c>
      <c r="B26" s="543" t="s">
        <v>181</v>
      </c>
      <c r="C26" s="577" t="s">
        <v>963</v>
      </c>
      <c r="D26" s="581" t="s">
        <v>992</v>
      </c>
      <c r="E26" s="545" t="s">
        <v>965</v>
      </c>
      <c r="F26" s="543" t="s">
        <v>966</v>
      </c>
      <c r="G26" s="547">
        <f t="shared" si="1"/>
        <v>208137.94149999999</v>
      </c>
      <c r="H26" s="547">
        <f t="shared" si="2"/>
        <v>10954.628500000021</v>
      </c>
      <c r="I26" s="578"/>
      <c r="J26" s="555"/>
      <c r="K26" s="556"/>
      <c r="L26" s="556"/>
      <c r="M26" s="579">
        <v>219092.57</v>
      </c>
      <c r="N26" s="543" t="s">
        <v>966</v>
      </c>
      <c r="O26" s="551"/>
      <c r="P26" s="552" t="s">
        <v>979</v>
      </c>
    </row>
    <row r="27" spans="1:16" ht="99" customHeight="1">
      <c r="A27" s="569">
        <v>16</v>
      </c>
      <c r="B27" s="543" t="s">
        <v>181</v>
      </c>
      <c r="C27" s="577" t="s">
        <v>963</v>
      </c>
      <c r="D27" s="581" t="s">
        <v>993</v>
      </c>
      <c r="E27" s="545" t="s">
        <v>965</v>
      </c>
      <c r="F27" s="543" t="s">
        <v>966</v>
      </c>
      <c r="G27" s="547">
        <f t="shared" si="1"/>
        <v>270609.92249999999</v>
      </c>
      <c r="H27" s="547">
        <f t="shared" si="2"/>
        <v>14242.627500000002</v>
      </c>
      <c r="I27" s="578"/>
      <c r="J27" s="555"/>
      <c r="K27" s="556"/>
      <c r="L27" s="556"/>
      <c r="M27" s="579">
        <v>284852.55</v>
      </c>
      <c r="N27" s="543" t="s">
        <v>966</v>
      </c>
      <c r="O27" s="551"/>
      <c r="P27" s="552" t="s">
        <v>979</v>
      </c>
    </row>
    <row r="28" spans="1:16" ht="99" customHeight="1">
      <c r="A28" s="542">
        <v>17</v>
      </c>
      <c r="B28" s="543" t="s">
        <v>181</v>
      </c>
      <c r="C28" s="577" t="s">
        <v>963</v>
      </c>
      <c r="D28" s="140" t="s">
        <v>994</v>
      </c>
      <c r="E28" s="545" t="s">
        <v>965</v>
      </c>
      <c r="F28" s="543" t="s">
        <v>966</v>
      </c>
      <c r="G28" s="547">
        <f t="shared" si="1"/>
        <v>619409.25299999991</v>
      </c>
      <c r="H28" s="547">
        <f t="shared" si="2"/>
        <v>32600.487000000081</v>
      </c>
      <c r="I28" s="578"/>
      <c r="J28" s="555"/>
      <c r="K28" s="556"/>
      <c r="L28" s="556"/>
      <c r="M28" s="579">
        <v>652009.74</v>
      </c>
      <c r="N28" s="543" t="s">
        <v>966</v>
      </c>
      <c r="O28" s="551"/>
      <c r="P28" s="552" t="s">
        <v>979</v>
      </c>
    </row>
    <row r="29" spans="1:16" ht="99" customHeight="1">
      <c r="A29" s="542">
        <v>18</v>
      </c>
      <c r="B29" s="543" t="s">
        <v>181</v>
      </c>
      <c r="C29" s="577" t="s">
        <v>963</v>
      </c>
      <c r="D29" s="140" t="s">
        <v>995</v>
      </c>
      <c r="E29" s="545" t="s">
        <v>965</v>
      </c>
      <c r="F29" s="543" t="s">
        <v>966</v>
      </c>
      <c r="G29" s="547">
        <f t="shared" si="1"/>
        <v>755910.77249999996</v>
      </c>
      <c r="H29" s="547">
        <f t="shared" si="2"/>
        <v>39784.777500000084</v>
      </c>
      <c r="I29" s="578"/>
      <c r="J29" s="555"/>
      <c r="K29" s="556"/>
      <c r="L29" s="556"/>
      <c r="M29" s="579">
        <v>795695.55</v>
      </c>
      <c r="N29" s="543" t="s">
        <v>966</v>
      </c>
      <c r="O29" s="551"/>
      <c r="P29" s="552" t="s">
        <v>979</v>
      </c>
    </row>
    <row r="30" spans="1:16" ht="99" customHeight="1">
      <c r="A30" s="569">
        <v>19</v>
      </c>
      <c r="B30" s="543" t="s">
        <v>181</v>
      </c>
      <c r="C30" s="577" t="s">
        <v>963</v>
      </c>
      <c r="D30" s="140" t="s">
        <v>996</v>
      </c>
      <c r="E30" s="545" t="s">
        <v>965</v>
      </c>
      <c r="F30" s="543" t="s">
        <v>966</v>
      </c>
      <c r="G30" s="547">
        <f t="shared" si="1"/>
        <v>1704300</v>
      </c>
      <c r="H30" s="547">
        <f t="shared" si="2"/>
        <v>89700</v>
      </c>
      <c r="I30" s="570"/>
      <c r="J30" s="555"/>
      <c r="K30" s="556"/>
      <c r="L30" s="556"/>
      <c r="M30" s="582">
        <v>1794000</v>
      </c>
      <c r="N30" s="543" t="s">
        <v>966</v>
      </c>
      <c r="O30" s="551"/>
      <c r="P30" s="552" t="s">
        <v>979</v>
      </c>
    </row>
    <row r="31" spans="1:16" ht="99" customHeight="1">
      <c r="A31" s="542">
        <v>20</v>
      </c>
      <c r="B31" s="543" t="s">
        <v>181</v>
      </c>
      <c r="C31" s="577" t="s">
        <v>963</v>
      </c>
      <c r="D31" s="140" t="s">
        <v>997</v>
      </c>
      <c r="E31" s="545" t="s">
        <v>965</v>
      </c>
      <c r="F31" s="543" t="s">
        <v>966</v>
      </c>
      <c r="G31" s="547">
        <f t="shared" si="1"/>
        <v>2399700</v>
      </c>
      <c r="H31" s="547">
        <f t="shared" si="2"/>
        <v>126300</v>
      </c>
      <c r="I31" s="570"/>
      <c r="J31" s="555"/>
      <c r="K31" s="556"/>
      <c r="L31" s="556"/>
      <c r="M31" s="582">
        <v>2526000</v>
      </c>
      <c r="N31" s="543" t="s">
        <v>966</v>
      </c>
      <c r="O31" s="551"/>
      <c r="P31" s="552" t="s">
        <v>979</v>
      </c>
    </row>
    <row r="32" spans="1:16" ht="99" customHeight="1">
      <c r="A32" s="542">
        <v>21</v>
      </c>
      <c r="B32" s="543" t="s">
        <v>181</v>
      </c>
      <c r="C32" s="577" t="s">
        <v>963</v>
      </c>
      <c r="D32" s="140" t="s">
        <v>998</v>
      </c>
      <c r="E32" s="545" t="s">
        <v>965</v>
      </c>
      <c r="F32" s="543" t="s">
        <v>966</v>
      </c>
      <c r="G32" s="547">
        <f t="shared" si="1"/>
        <v>5168000</v>
      </c>
      <c r="H32" s="547">
        <f t="shared" si="2"/>
        <v>272000</v>
      </c>
      <c r="I32" s="570"/>
      <c r="J32" s="555"/>
      <c r="K32" s="556"/>
      <c r="L32" s="556"/>
      <c r="M32" s="582">
        <v>5440000</v>
      </c>
      <c r="N32" s="543" t="s">
        <v>966</v>
      </c>
      <c r="O32" s="551"/>
      <c r="P32" s="552" t="s">
        <v>979</v>
      </c>
    </row>
    <row r="33" spans="1:16" ht="99" customHeight="1">
      <c r="A33" s="569">
        <v>22</v>
      </c>
      <c r="B33" s="543" t="s">
        <v>181</v>
      </c>
      <c r="C33" s="577" t="s">
        <v>963</v>
      </c>
      <c r="D33" s="140" t="s">
        <v>999</v>
      </c>
      <c r="E33" s="545" t="s">
        <v>965</v>
      </c>
      <c r="F33" s="543" t="s">
        <v>966</v>
      </c>
      <c r="G33" s="547">
        <f t="shared" si="1"/>
        <v>1045000</v>
      </c>
      <c r="H33" s="547">
        <f t="shared" si="2"/>
        <v>55000</v>
      </c>
      <c r="I33" s="570"/>
      <c r="J33" s="555"/>
      <c r="K33" s="556"/>
      <c r="L33" s="556"/>
      <c r="M33" s="582">
        <v>1100000</v>
      </c>
      <c r="N33" s="543" t="s">
        <v>966</v>
      </c>
      <c r="O33" s="551"/>
      <c r="P33" s="552" t="s">
        <v>979</v>
      </c>
    </row>
    <row r="34" spans="1:16" ht="99" customHeight="1">
      <c r="A34" s="542">
        <v>23</v>
      </c>
      <c r="B34" s="543" t="s">
        <v>181</v>
      </c>
      <c r="C34" s="577" t="s">
        <v>963</v>
      </c>
      <c r="D34" s="140" t="s">
        <v>1000</v>
      </c>
      <c r="E34" s="545" t="s">
        <v>965</v>
      </c>
      <c r="F34" s="543" t="s">
        <v>966</v>
      </c>
      <c r="G34" s="547">
        <f t="shared" si="1"/>
        <v>3353500</v>
      </c>
      <c r="H34" s="547">
        <f t="shared" si="2"/>
        <v>176500</v>
      </c>
      <c r="I34" s="570"/>
      <c r="J34" s="555"/>
      <c r="K34" s="556"/>
      <c r="L34" s="556"/>
      <c r="M34" s="582">
        <v>3530000</v>
      </c>
      <c r="N34" s="543" t="s">
        <v>966</v>
      </c>
      <c r="O34" s="551"/>
      <c r="P34" s="552" t="s">
        <v>979</v>
      </c>
    </row>
    <row r="35" spans="1:16" ht="99" customHeight="1">
      <c r="A35" s="542">
        <v>24</v>
      </c>
      <c r="B35" s="543" t="s">
        <v>181</v>
      </c>
      <c r="C35" s="577" t="s">
        <v>963</v>
      </c>
      <c r="D35" s="140" t="s">
        <v>1001</v>
      </c>
      <c r="E35" s="545" t="s">
        <v>965</v>
      </c>
      <c r="F35" s="543" t="s">
        <v>966</v>
      </c>
      <c r="G35" s="547">
        <f t="shared" si="1"/>
        <v>1221700</v>
      </c>
      <c r="H35" s="547">
        <f t="shared" si="2"/>
        <v>64300</v>
      </c>
      <c r="I35" s="570"/>
      <c r="J35" s="555"/>
      <c r="K35" s="556"/>
      <c r="L35" s="556"/>
      <c r="M35" s="582">
        <v>1286000</v>
      </c>
      <c r="N35" s="543" t="s">
        <v>966</v>
      </c>
      <c r="O35" s="551"/>
      <c r="P35" s="552" t="s">
        <v>979</v>
      </c>
    </row>
    <row r="36" spans="1:16" ht="99" customHeight="1">
      <c r="A36" s="569">
        <v>25</v>
      </c>
      <c r="B36" s="543" t="s">
        <v>181</v>
      </c>
      <c r="C36" s="577" t="s">
        <v>963</v>
      </c>
      <c r="D36" s="581" t="s">
        <v>1002</v>
      </c>
      <c r="E36" s="545" t="s">
        <v>965</v>
      </c>
      <c r="F36" s="543" t="s">
        <v>966</v>
      </c>
      <c r="G36" s="547">
        <f t="shared" si="1"/>
        <v>2901300</v>
      </c>
      <c r="H36" s="547">
        <f t="shared" si="2"/>
        <v>152700</v>
      </c>
      <c r="I36" s="583"/>
      <c r="J36" s="555"/>
      <c r="K36" s="556"/>
      <c r="L36" s="556"/>
      <c r="M36" s="582">
        <v>3054000</v>
      </c>
      <c r="N36" s="543" t="s">
        <v>966</v>
      </c>
      <c r="O36" s="551"/>
      <c r="P36" s="552" t="s">
        <v>979</v>
      </c>
    </row>
    <row r="37" spans="1:16" ht="99" customHeight="1">
      <c r="A37" s="542">
        <v>26</v>
      </c>
      <c r="B37" s="543" t="s">
        <v>181</v>
      </c>
      <c r="C37" s="577" t="s">
        <v>963</v>
      </c>
      <c r="D37" s="581" t="s">
        <v>1003</v>
      </c>
      <c r="E37" s="545" t="s">
        <v>965</v>
      </c>
      <c r="F37" s="543" t="s">
        <v>966</v>
      </c>
      <c r="G37" s="547">
        <f t="shared" si="1"/>
        <v>3089400</v>
      </c>
      <c r="H37" s="547">
        <f t="shared" si="2"/>
        <v>162600</v>
      </c>
      <c r="I37" s="583"/>
      <c r="J37" s="555"/>
      <c r="K37" s="556"/>
      <c r="L37" s="556"/>
      <c r="M37" s="582">
        <v>3252000</v>
      </c>
      <c r="N37" s="543" t="s">
        <v>966</v>
      </c>
      <c r="O37" s="551"/>
      <c r="P37" s="552" t="s">
        <v>979</v>
      </c>
    </row>
    <row r="38" spans="1:16" ht="99" customHeight="1">
      <c r="A38" s="542">
        <v>27</v>
      </c>
      <c r="B38" s="543" t="s">
        <v>181</v>
      </c>
      <c r="C38" s="577" t="s">
        <v>963</v>
      </c>
      <c r="D38" s="140" t="s">
        <v>1004</v>
      </c>
      <c r="E38" s="545" t="s">
        <v>965</v>
      </c>
      <c r="F38" s="543" t="s">
        <v>966</v>
      </c>
      <c r="G38" s="547">
        <f t="shared" si="1"/>
        <v>2804400</v>
      </c>
      <c r="H38" s="547">
        <f t="shared" si="2"/>
        <v>147600</v>
      </c>
      <c r="I38" s="583"/>
      <c r="J38" s="555"/>
      <c r="K38" s="556"/>
      <c r="L38" s="556"/>
      <c r="M38" s="582">
        <v>2952000</v>
      </c>
      <c r="N38" s="543" t="s">
        <v>966</v>
      </c>
      <c r="O38" s="551"/>
      <c r="P38" s="552" t="s">
        <v>979</v>
      </c>
    </row>
    <row r="39" spans="1:16" ht="99" customHeight="1">
      <c r="A39" s="569">
        <v>28</v>
      </c>
      <c r="B39" s="543" t="s">
        <v>181</v>
      </c>
      <c r="C39" s="577" t="s">
        <v>963</v>
      </c>
      <c r="D39" s="140" t="s">
        <v>1005</v>
      </c>
      <c r="E39" s="545" t="s">
        <v>965</v>
      </c>
      <c r="F39" s="543" t="s">
        <v>966</v>
      </c>
      <c r="G39" s="547">
        <f t="shared" si="1"/>
        <v>2851900</v>
      </c>
      <c r="H39" s="547">
        <f t="shared" si="2"/>
        <v>150100</v>
      </c>
      <c r="I39" s="583"/>
      <c r="J39" s="555"/>
      <c r="K39" s="556"/>
      <c r="L39" s="556"/>
      <c r="M39" s="582">
        <v>3002000</v>
      </c>
      <c r="N39" s="543" t="s">
        <v>966</v>
      </c>
      <c r="O39" s="551"/>
      <c r="P39" s="552" t="s">
        <v>979</v>
      </c>
    </row>
    <row r="40" spans="1:16" ht="99" customHeight="1">
      <c r="A40" s="542">
        <v>29</v>
      </c>
      <c r="B40" s="543" t="s">
        <v>181</v>
      </c>
      <c r="C40" s="577" t="s">
        <v>963</v>
      </c>
      <c r="D40" s="581" t="s">
        <v>1006</v>
      </c>
      <c r="E40" s="545" t="s">
        <v>965</v>
      </c>
      <c r="F40" s="543" t="s">
        <v>966</v>
      </c>
      <c r="G40" s="547">
        <f t="shared" si="1"/>
        <v>1221700</v>
      </c>
      <c r="H40" s="547">
        <f t="shared" si="2"/>
        <v>64300</v>
      </c>
      <c r="I40" s="583"/>
      <c r="J40" s="555"/>
      <c r="K40" s="556"/>
      <c r="L40" s="556"/>
      <c r="M40" s="584">
        <v>1286000</v>
      </c>
      <c r="N40" s="543" t="s">
        <v>966</v>
      </c>
      <c r="O40" s="551"/>
      <c r="P40" s="552" t="s">
        <v>979</v>
      </c>
    </row>
    <row r="41" spans="1:16" ht="99" customHeight="1">
      <c r="A41" s="542">
        <v>30</v>
      </c>
      <c r="B41" s="543" t="s">
        <v>181</v>
      </c>
      <c r="C41" s="577" t="s">
        <v>963</v>
      </c>
      <c r="D41" s="140" t="s">
        <v>1007</v>
      </c>
      <c r="E41" s="545" t="s">
        <v>965</v>
      </c>
      <c r="F41" s="543" t="s">
        <v>966</v>
      </c>
      <c r="G41" s="547">
        <f t="shared" si="1"/>
        <v>2901300</v>
      </c>
      <c r="H41" s="547">
        <f t="shared" si="2"/>
        <v>152700</v>
      </c>
      <c r="I41" s="583"/>
      <c r="J41" s="555"/>
      <c r="K41" s="556"/>
      <c r="L41" s="556"/>
      <c r="M41" s="584">
        <v>3054000</v>
      </c>
      <c r="N41" s="543" t="s">
        <v>966</v>
      </c>
      <c r="O41" s="551"/>
      <c r="P41" s="552" t="s">
        <v>979</v>
      </c>
    </row>
    <row r="42" spans="1:16" ht="99" customHeight="1">
      <c r="A42" s="569">
        <v>31</v>
      </c>
      <c r="B42" s="543" t="s">
        <v>181</v>
      </c>
      <c r="C42" s="577" t="s">
        <v>963</v>
      </c>
      <c r="D42" s="581" t="s">
        <v>1008</v>
      </c>
      <c r="E42" s="545" t="s">
        <v>965</v>
      </c>
      <c r="F42" s="543" t="s">
        <v>966</v>
      </c>
      <c r="G42" s="547">
        <f t="shared" si="1"/>
        <v>3089400</v>
      </c>
      <c r="H42" s="547">
        <f t="shared" si="2"/>
        <v>162600</v>
      </c>
      <c r="I42" s="583"/>
      <c r="J42" s="555"/>
      <c r="K42" s="556"/>
      <c r="L42" s="556"/>
      <c r="M42" s="584">
        <v>3252000</v>
      </c>
      <c r="N42" s="543" t="s">
        <v>966</v>
      </c>
      <c r="O42" s="551"/>
      <c r="P42" s="552" t="s">
        <v>979</v>
      </c>
    </row>
    <row r="43" spans="1:16" ht="99" customHeight="1">
      <c r="A43" s="542">
        <v>32</v>
      </c>
      <c r="B43" s="543" t="s">
        <v>181</v>
      </c>
      <c r="C43" s="577" t="s">
        <v>963</v>
      </c>
      <c r="D43" s="581" t="s">
        <v>1009</v>
      </c>
      <c r="E43" s="545" t="s">
        <v>965</v>
      </c>
      <c r="F43" s="543" t="s">
        <v>966</v>
      </c>
      <c r="G43" s="547">
        <f t="shared" si="1"/>
        <v>3089400</v>
      </c>
      <c r="H43" s="547">
        <f t="shared" si="2"/>
        <v>162600</v>
      </c>
      <c r="I43" s="583"/>
      <c r="J43" s="555"/>
      <c r="K43" s="556"/>
      <c r="L43" s="556"/>
      <c r="M43" s="584">
        <v>3252000</v>
      </c>
      <c r="N43" s="543" t="s">
        <v>966</v>
      </c>
      <c r="O43" s="551"/>
      <c r="P43" s="552" t="s">
        <v>979</v>
      </c>
    </row>
    <row r="44" spans="1:16" ht="99" customHeight="1">
      <c r="A44" s="542">
        <v>33</v>
      </c>
      <c r="B44" s="543" t="s">
        <v>181</v>
      </c>
      <c r="C44" s="577" t="s">
        <v>963</v>
      </c>
      <c r="D44" s="581" t="s">
        <v>1010</v>
      </c>
      <c r="E44" s="545" t="s">
        <v>965</v>
      </c>
      <c r="F44" s="543" t="s">
        <v>966</v>
      </c>
      <c r="G44" s="547">
        <f t="shared" si="1"/>
        <v>1178000</v>
      </c>
      <c r="H44" s="547">
        <f t="shared" si="2"/>
        <v>62000</v>
      </c>
      <c r="I44" s="583"/>
      <c r="J44" s="555"/>
      <c r="K44" s="556"/>
      <c r="L44" s="556"/>
      <c r="M44" s="584">
        <v>1240000</v>
      </c>
      <c r="N44" s="543" t="s">
        <v>966</v>
      </c>
      <c r="O44" s="551"/>
      <c r="P44" s="552" t="s">
        <v>979</v>
      </c>
    </row>
    <row r="45" spans="1:16" ht="99" customHeight="1">
      <c r="A45" s="569">
        <v>34</v>
      </c>
      <c r="B45" s="543" t="s">
        <v>181</v>
      </c>
      <c r="C45" s="577" t="s">
        <v>963</v>
      </c>
      <c r="D45" s="140" t="s">
        <v>1011</v>
      </c>
      <c r="E45" s="545" t="s">
        <v>1012</v>
      </c>
      <c r="F45" s="543" t="s">
        <v>966</v>
      </c>
      <c r="G45" s="547">
        <f>M45*0.95</f>
        <v>66975</v>
      </c>
      <c r="H45" s="547">
        <f>M45-G45</f>
        <v>3525</v>
      </c>
      <c r="I45" s="554"/>
      <c r="J45" s="555"/>
      <c r="K45" s="556"/>
      <c r="L45" s="556"/>
      <c r="M45" s="578">
        <v>70500</v>
      </c>
      <c r="N45" s="543" t="s">
        <v>966</v>
      </c>
      <c r="O45" s="551"/>
      <c r="P45" s="552" t="s">
        <v>1013</v>
      </c>
    </row>
    <row r="46" spans="1:16" ht="99" customHeight="1">
      <c r="A46" s="542">
        <v>35</v>
      </c>
      <c r="B46" s="543" t="s">
        <v>181</v>
      </c>
      <c r="C46" s="577" t="s">
        <v>963</v>
      </c>
      <c r="D46" s="140" t="s">
        <v>1014</v>
      </c>
      <c r="E46" s="545" t="s">
        <v>1012</v>
      </c>
      <c r="F46" s="543" t="s">
        <v>966</v>
      </c>
      <c r="G46" s="547">
        <f t="shared" ref="G46:G83" si="3">M46*0.95</f>
        <v>76285</v>
      </c>
      <c r="H46" s="547">
        <f t="shared" ref="H46:H83" si="4">M46-G46</f>
        <v>4015</v>
      </c>
      <c r="I46" s="554"/>
      <c r="J46" s="555"/>
      <c r="K46" s="556"/>
      <c r="L46" s="556"/>
      <c r="M46" s="578">
        <v>80300</v>
      </c>
      <c r="N46" s="543" t="s">
        <v>966</v>
      </c>
      <c r="O46" s="551"/>
      <c r="P46" s="552" t="s">
        <v>1013</v>
      </c>
    </row>
    <row r="47" spans="1:16" ht="99" customHeight="1">
      <c r="A47" s="542">
        <v>36</v>
      </c>
      <c r="B47" s="543" t="s">
        <v>181</v>
      </c>
      <c r="C47" s="577" t="s">
        <v>963</v>
      </c>
      <c r="D47" s="140" t="s">
        <v>1015</v>
      </c>
      <c r="E47" s="545" t="s">
        <v>1012</v>
      </c>
      <c r="F47" s="543" t="s">
        <v>966</v>
      </c>
      <c r="G47" s="547">
        <f t="shared" si="3"/>
        <v>100614.5</v>
      </c>
      <c r="H47" s="547">
        <f t="shared" si="4"/>
        <v>5295.5</v>
      </c>
      <c r="I47" s="554"/>
      <c r="J47" s="555"/>
      <c r="K47" s="556"/>
      <c r="L47" s="556"/>
      <c r="M47" s="578">
        <v>105910</v>
      </c>
      <c r="N47" s="543" t="s">
        <v>966</v>
      </c>
      <c r="O47" s="551"/>
      <c r="P47" s="552" t="s">
        <v>1013</v>
      </c>
    </row>
    <row r="48" spans="1:16" ht="99" customHeight="1">
      <c r="A48" s="569">
        <v>37</v>
      </c>
      <c r="B48" s="543" t="s">
        <v>181</v>
      </c>
      <c r="C48" s="577" t="s">
        <v>963</v>
      </c>
      <c r="D48" s="140" t="s">
        <v>1016</v>
      </c>
      <c r="E48" s="545" t="s">
        <v>1012</v>
      </c>
      <c r="F48" s="543" t="s">
        <v>966</v>
      </c>
      <c r="G48" s="547">
        <f t="shared" si="3"/>
        <v>57380</v>
      </c>
      <c r="H48" s="547">
        <f t="shared" si="4"/>
        <v>3020</v>
      </c>
      <c r="I48" s="554"/>
      <c r="J48" s="555"/>
      <c r="K48" s="556"/>
      <c r="L48" s="556"/>
      <c r="M48" s="578">
        <v>60400</v>
      </c>
      <c r="N48" s="543" t="s">
        <v>966</v>
      </c>
      <c r="O48" s="551"/>
      <c r="P48" s="552" t="s">
        <v>1013</v>
      </c>
    </row>
    <row r="49" spans="1:16" ht="99" customHeight="1">
      <c r="A49" s="542">
        <v>38</v>
      </c>
      <c r="B49" s="543" t="s">
        <v>181</v>
      </c>
      <c r="C49" s="577" t="s">
        <v>963</v>
      </c>
      <c r="D49" s="140" t="s">
        <v>1017</v>
      </c>
      <c r="E49" s="545" t="s">
        <v>1012</v>
      </c>
      <c r="F49" s="543" t="s">
        <v>966</v>
      </c>
      <c r="G49" s="547">
        <f t="shared" si="3"/>
        <v>59458.6</v>
      </c>
      <c r="H49" s="547">
        <f t="shared" si="4"/>
        <v>3129.4000000000015</v>
      </c>
      <c r="I49" s="554"/>
      <c r="J49" s="555"/>
      <c r="K49" s="556"/>
      <c r="L49" s="556"/>
      <c r="M49" s="578">
        <v>62588</v>
      </c>
      <c r="N49" s="543" t="s">
        <v>966</v>
      </c>
      <c r="O49" s="551"/>
      <c r="P49" s="552" t="s">
        <v>1013</v>
      </c>
    </row>
    <row r="50" spans="1:16" ht="99" customHeight="1">
      <c r="A50" s="542">
        <v>39</v>
      </c>
      <c r="B50" s="543" t="s">
        <v>181</v>
      </c>
      <c r="C50" s="577" t="s">
        <v>963</v>
      </c>
      <c r="D50" s="140" t="s">
        <v>1018</v>
      </c>
      <c r="E50" s="545" t="s">
        <v>1012</v>
      </c>
      <c r="F50" s="543" t="s">
        <v>966</v>
      </c>
      <c r="G50" s="547">
        <f t="shared" si="3"/>
        <v>56632.35</v>
      </c>
      <c r="H50" s="547">
        <f t="shared" si="4"/>
        <v>2980.6500000000015</v>
      </c>
      <c r="I50" s="554"/>
      <c r="J50" s="555"/>
      <c r="K50" s="556"/>
      <c r="L50" s="556"/>
      <c r="M50" s="578">
        <v>59613</v>
      </c>
      <c r="N50" s="543" t="s">
        <v>966</v>
      </c>
      <c r="O50" s="551"/>
      <c r="P50" s="552" t="s">
        <v>1013</v>
      </c>
    </row>
    <row r="51" spans="1:16" ht="99" customHeight="1">
      <c r="A51" s="569">
        <v>40</v>
      </c>
      <c r="B51" s="543" t="s">
        <v>181</v>
      </c>
      <c r="C51" s="577" t="s">
        <v>963</v>
      </c>
      <c r="D51" s="140" t="s">
        <v>1019</v>
      </c>
      <c r="E51" s="545" t="s">
        <v>1012</v>
      </c>
      <c r="F51" s="543" t="s">
        <v>966</v>
      </c>
      <c r="G51" s="547">
        <f t="shared" si="3"/>
        <v>56632.35</v>
      </c>
      <c r="H51" s="547">
        <f t="shared" si="4"/>
        <v>2980.6500000000015</v>
      </c>
      <c r="I51" s="554"/>
      <c r="J51" s="555"/>
      <c r="K51" s="556"/>
      <c r="L51" s="556"/>
      <c r="M51" s="578">
        <v>59613</v>
      </c>
      <c r="N51" s="543" t="s">
        <v>966</v>
      </c>
      <c r="O51" s="551"/>
      <c r="P51" s="552" t="s">
        <v>1013</v>
      </c>
    </row>
    <row r="52" spans="1:16" ht="99" customHeight="1">
      <c r="A52" s="542">
        <v>41</v>
      </c>
      <c r="B52" s="543" t="s">
        <v>181</v>
      </c>
      <c r="C52" s="577" t="s">
        <v>963</v>
      </c>
      <c r="D52" s="140" t="s">
        <v>1020</v>
      </c>
      <c r="E52" s="545" t="s">
        <v>1012</v>
      </c>
      <c r="F52" s="543" t="s">
        <v>966</v>
      </c>
      <c r="G52" s="547">
        <f t="shared" si="3"/>
        <v>38118.75</v>
      </c>
      <c r="H52" s="547">
        <f t="shared" si="4"/>
        <v>2006.25</v>
      </c>
      <c r="I52" s="554"/>
      <c r="J52" s="555"/>
      <c r="K52" s="556"/>
      <c r="L52" s="556"/>
      <c r="M52" s="578">
        <v>40125</v>
      </c>
      <c r="N52" s="543" t="s">
        <v>966</v>
      </c>
      <c r="O52" s="551"/>
      <c r="P52" s="552" t="s">
        <v>1013</v>
      </c>
    </row>
    <row r="53" spans="1:16" ht="99" customHeight="1">
      <c r="A53" s="542">
        <v>42</v>
      </c>
      <c r="B53" s="543" t="s">
        <v>181</v>
      </c>
      <c r="C53" s="577" t="s">
        <v>963</v>
      </c>
      <c r="D53" s="140" t="s">
        <v>1021</v>
      </c>
      <c r="E53" s="545" t="s">
        <v>1012</v>
      </c>
      <c r="F53" s="543" t="s">
        <v>966</v>
      </c>
      <c r="G53" s="547">
        <f t="shared" si="3"/>
        <v>56632.35</v>
      </c>
      <c r="H53" s="547">
        <f t="shared" si="4"/>
        <v>2980.6500000000015</v>
      </c>
      <c r="I53" s="554"/>
      <c r="J53" s="555"/>
      <c r="K53" s="556"/>
      <c r="L53" s="556"/>
      <c r="M53" s="578">
        <v>59613</v>
      </c>
      <c r="N53" s="543" t="s">
        <v>966</v>
      </c>
      <c r="O53" s="551"/>
      <c r="P53" s="552" t="s">
        <v>1013</v>
      </c>
    </row>
    <row r="54" spans="1:16" ht="99" customHeight="1">
      <c r="A54" s="542">
        <v>43</v>
      </c>
      <c r="B54" s="543" t="s">
        <v>181</v>
      </c>
      <c r="C54" s="577" t="s">
        <v>963</v>
      </c>
      <c r="D54" s="140" t="s">
        <v>1022</v>
      </c>
      <c r="E54" s="545" t="s">
        <v>1012</v>
      </c>
      <c r="F54" s="543" t="s">
        <v>966</v>
      </c>
      <c r="G54" s="547">
        <f t="shared" si="3"/>
        <v>103312.5</v>
      </c>
      <c r="H54" s="547">
        <f t="shared" si="4"/>
        <v>5437.5</v>
      </c>
      <c r="I54" s="554"/>
      <c r="J54" s="555"/>
      <c r="K54" s="556"/>
      <c r="L54" s="556"/>
      <c r="M54" s="578">
        <v>108750</v>
      </c>
      <c r="N54" s="543" t="s">
        <v>966</v>
      </c>
      <c r="O54" s="551"/>
      <c r="P54" s="552" t="s">
        <v>1013</v>
      </c>
    </row>
    <row r="55" spans="1:16" ht="99" customHeight="1">
      <c r="A55" s="542">
        <v>44</v>
      </c>
      <c r="B55" s="543" t="s">
        <v>181</v>
      </c>
      <c r="C55" s="577" t="s">
        <v>963</v>
      </c>
      <c r="D55" s="140" t="s">
        <v>1023</v>
      </c>
      <c r="E55" s="545" t="s">
        <v>1012</v>
      </c>
      <c r="F55" s="543" t="s">
        <v>966</v>
      </c>
      <c r="G55" s="547">
        <f t="shared" si="3"/>
        <v>90262.349999999991</v>
      </c>
      <c r="H55" s="547">
        <f t="shared" si="4"/>
        <v>4750.6500000000087</v>
      </c>
      <c r="I55" s="554"/>
      <c r="J55" s="555"/>
      <c r="K55" s="556"/>
      <c r="L55" s="556"/>
      <c r="M55" s="578">
        <v>95013</v>
      </c>
      <c r="N55" s="543" t="s">
        <v>966</v>
      </c>
      <c r="O55" s="551"/>
      <c r="P55" s="552" t="s">
        <v>1013</v>
      </c>
    </row>
    <row r="56" spans="1:16" ht="99" customHeight="1">
      <c r="A56" s="542">
        <v>45</v>
      </c>
      <c r="B56" s="543" t="s">
        <v>181</v>
      </c>
      <c r="C56" s="577" t="s">
        <v>963</v>
      </c>
      <c r="D56" s="140" t="s">
        <v>1024</v>
      </c>
      <c r="E56" s="545" t="s">
        <v>1012</v>
      </c>
      <c r="F56" s="543" t="s">
        <v>966</v>
      </c>
      <c r="G56" s="547">
        <f t="shared" si="3"/>
        <v>102946.75</v>
      </c>
      <c r="H56" s="547">
        <f t="shared" si="4"/>
        <v>5418.25</v>
      </c>
      <c r="I56" s="554"/>
      <c r="J56" s="555"/>
      <c r="K56" s="556"/>
      <c r="L56" s="556"/>
      <c r="M56" s="578">
        <v>108365</v>
      </c>
      <c r="N56" s="543" t="s">
        <v>966</v>
      </c>
      <c r="O56" s="551"/>
      <c r="P56" s="552" t="s">
        <v>1013</v>
      </c>
    </row>
    <row r="57" spans="1:16" ht="99" customHeight="1">
      <c r="A57" s="542">
        <v>46</v>
      </c>
      <c r="B57" s="543" t="s">
        <v>181</v>
      </c>
      <c r="C57" s="577" t="s">
        <v>963</v>
      </c>
      <c r="D57" s="140" t="s">
        <v>1025</v>
      </c>
      <c r="E57" s="545" t="s">
        <v>1012</v>
      </c>
      <c r="F57" s="543" t="s">
        <v>966</v>
      </c>
      <c r="G57" s="547">
        <f t="shared" si="3"/>
        <v>100510</v>
      </c>
      <c r="H57" s="547">
        <f t="shared" si="4"/>
        <v>5290</v>
      </c>
      <c r="I57" s="554"/>
      <c r="J57" s="555"/>
      <c r="K57" s="556"/>
      <c r="L57" s="556"/>
      <c r="M57" s="578">
        <v>105800</v>
      </c>
      <c r="N57" s="543" t="s">
        <v>966</v>
      </c>
      <c r="O57" s="551"/>
      <c r="P57" s="552" t="s">
        <v>1013</v>
      </c>
    </row>
    <row r="58" spans="1:16" ht="99" customHeight="1">
      <c r="A58" s="542">
        <v>47</v>
      </c>
      <c r="B58" s="543" t="s">
        <v>181</v>
      </c>
      <c r="C58" s="577" t="s">
        <v>963</v>
      </c>
      <c r="D58" s="140" t="s">
        <v>1026</v>
      </c>
      <c r="E58" s="545" t="s">
        <v>1012</v>
      </c>
      <c r="F58" s="543" t="s">
        <v>966</v>
      </c>
      <c r="G58" s="547">
        <f t="shared" si="3"/>
        <v>46536.7</v>
      </c>
      <c r="H58" s="547">
        <f t="shared" si="4"/>
        <v>2449.3000000000029</v>
      </c>
      <c r="I58" s="554"/>
      <c r="J58" s="555"/>
      <c r="K58" s="556"/>
      <c r="L58" s="556"/>
      <c r="M58" s="578">
        <v>48986</v>
      </c>
      <c r="N58" s="543" t="s">
        <v>966</v>
      </c>
      <c r="O58" s="551"/>
      <c r="P58" s="552" t="s">
        <v>1013</v>
      </c>
    </row>
    <row r="59" spans="1:16" ht="99" customHeight="1">
      <c r="A59" s="542">
        <v>48</v>
      </c>
      <c r="B59" s="543" t="s">
        <v>181</v>
      </c>
      <c r="C59" s="577" t="s">
        <v>963</v>
      </c>
      <c r="D59" s="140" t="s">
        <v>1027</v>
      </c>
      <c r="E59" s="545" t="s">
        <v>1012</v>
      </c>
      <c r="F59" s="543" t="s">
        <v>966</v>
      </c>
      <c r="G59" s="547">
        <f t="shared" si="3"/>
        <v>97240.099999999991</v>
      </c>
      <c r="H59" s="547">
        <f t="shared" si="4"/>
        <v>5117.9000000000087</v>
      </c>
      <c r="I59" s="554"/>
      <c r="J59" s="555"/>
      <c r="K59" s="556"/>
      <c r="L59" s="556"/>
      <c r="M59" s="578">
        <v>102358</v>
      </c>
      <c r="N59" s="543" t="s">
        <v>966</v>
      </c>
      <c r="O59" s="551"/>
      <c r="P59" s="552" t="s">
        <v>1013</v>
      </c>
    </row>
    <row r="60" spans="1:16" ht="99" customHeight="1">
      <c r="A60" s="569">
        <v>49</v>
      </c>
      <c r="B60" s="543" t="s">
        <v>181</v>
      </c>
      <c r="C60" s="577" t="s">
        <v>963</v>
      </c>
      <c r="D60" s="140" t="s">
        <v>1028</v>
      </c>
      <c r="E60" s="545" t="s">
        <v>1012</v>
      </c>
      <c r="F60" s="543" t="s">
        <v>966</v>
      </c>
      <c r="G60" s="547">
        <f t="shared" si="3"/>
        <v>38373.35</v>
      </c>
      <c r="H60" s="547">
        <f t="shared" si="4"/>
        <v>2019.6500000000015</v>
      </c>
      <c r="I60" s="554"/>
      <c r="J60" s="555"/>
      <c r="K60" s="556"/>
      <c r="L60" s="556"/>
      <c r="M60" s="578">
        <v>40393</v>
      </c>
      <c r="N60" s="543" t="s">
        <v>966</v>
      </c>
      <c r="O60" s="551"/>
      <c r="P60" s="552" t="s">
        <v>1013</v>
      </c>
    </row>
    <row r="61" spans="1:16" ht="99" customHeight="1">
      <c r="A61" s="542">
        <v>50</v>
      </c>
      <c r="B61" s="543" t="s">
        <v>181</v>
      </c>
      <c r="C61" s="577" t="s">
        <v>963</v>
      </c>
      <c r="D61" s="140" t="s">
        <v>1029</v>
      </c>
      <c r="E61" s="545" t="s">
        <v>1012</v>
      </c>
      <c r="F61" s="543" t="s">
        <v>966</v>
      </c>
      <c r="G61" s="547">
        <f t="shared" si="3"/>
        <v>62101.5</v>
      </c>
      <c r="H61" s="547">
        <f t="shared" si="4"/>
        <v>3268.5</v>
      </c>
      <c r="I61" s="554"/>
      <c r="J61" s="555"/>
      <c r="K61" s="556"/>
      <c r="L61" s="556"/>
      <c r="M61" s="578">
        <v>65370</v>
      </c>
      <c r="N61" s="543" t="s">
        <v>966</v>
      </c>
      <c r="O61" s="551"/>
      <c r="P61" s="552" t="s">
        <v>1013</v>
      </c>
    </row>
    <row r="62" spans="1:16" ht="99" customHeight="1">
      <c r="A62" s="542">
        <v>51</v>
      </c>
      <c r="B62" s="543" t="s">
        <v>181</v>
      </c>
      <c r="C62" s="577" t="s">
        <v>963</v>
      </c>
      <c r="D62" s="140" t="s">
        <v>1030</v>
      </c>
      <c r="E62" s="545" t="s">
        <v>1012</v>
      </c>
      <c r="F62" s="543" t="s">
        <v>966</v>
      </c>
      <c r="G62" s="547">
        <f t="shared" si="3"/>
        <v>77527.599999999991</v>
      </c>
      <c r="H62" s="547">
        <f t="shared" si="4"/>
        <v>4080.4000000000087</v>
      </c>
      <c r="I62" s="554"/>
      <c r="J62" s="555"/>
      <c r="K62" s="556"/>
      <c r="L62" s="556"/>
      <c r="M62" s="578">
        <v>81608</v>
      </c>
      <c r="N62" s="543" t="s">
        <v>966</v>
      </c>
      <c r="O62" s="551"/>
      <c r="P62" s="552" t="s">
        <v>1013</v>
      </c>
    </row>
    <row r="63" spans="1:16" ht="99" customHeight="1">
      <c r="A63" s="542">
        <v>52</v>
      </c>
      <c r="B63" s="543" t="s">
        <v>181</v>
      </c>
      <c r="C63" s="577" t="s">
        <v>963</v>
      </c>
      <c r="D63" s="140" t="s">
        <v>1031</v>
      </c>
      <c r="E63" s="545" t="s">
        <v>1012</v>
      </c>
      <c r="F63" s="543" t="s">
        <v>966</v>
      </c>
      <c r="G63" s="547">
        <f t="shared" si="3"/>
        <v>95237.5</v>
      </c>
      <c r="H63" s="547">
        <f t="shared" si="4"/>
        <v>5012.5</v>
      </c>
      <c r="I63" s="554"/>
      <c r="J63" s="555"/>
      <c r="K63" s="556"/>
      <c r="L63" s="556"/>
      <c r="M63" s="578">
        <v>100250</v>
      </c>
      <c r="N63" s="543" t="s">
        <v>966</v>
      </c>
      <c r="O63" s="551"/>
      <c r="P63" s="552" t="s">
        <v>1013</v>
      </c>
    </row>
    <row r="64" spans="1:16" ht="99" customHeight="1">
      <c r="A64" s="542">
        <v>53</v>
      </c>
      <c r="B64" s="543" t="s">
        <v>181</v>
      </c>
      <c r="C64" s="577" t="s">
        <v>963</v>
      </c>
      <c r="D64" s="140" t="s">
        <v>1032</v>
      </c>
      <c r="E64" s="545" t="s">
        <v>1012</v>
      </c>
      <c r="F64" s="543" t="s">
        <v>966</v>
      </c>
      <c r="G64" s="547">
        <f t="shared" si="3"/>
        <v>64984.75</v>
      </c>
      <c r="H64" s="547">
        <f t="shared" si="4"/>
        <v>3420.25</v>
      </c>
      <c r="I64" s="554"/>
      <c r="J64" s="555"/>
      <c r="K64" s="556"/>
      <c r="L64" s="556"/>
      <c r="M64" s="578">
        <v>68405</v>
      </c>
      <c r="N64" s="543" t="s">
        <v>966</v>
      </c>
      <c r="O64" s="551"/>
      <c r="P64" s="552" t="s">
        <v>1013</v>
      </c>
    </row>
    <row r="65" spans="1:16" ht="99" customHeight="1">
      <c r="A65" s="542">
        <v>54</v>
      </c>
      <c r="B65" s="543" t="s">
        <v>181</v>
      </c>
      <c r="C65" s="577" t="s">
        <v>963</v>
      </c>
      <c r="D65" s="140" t="s">
        <v>1033</v>
      </c>
      <c r="E65" s="545" t="s">
        <v>1012</v>
      </c>
      <c r="F65" s="543" t="s">
        <v>966</v>
      </c>
      <c r="G65" s="547">
        <f t="shared" si="3"/>
        <v>114199.5</v>
      </c>
      <c r="H65" s="547">
        <f t="shared" si="4"/>
        <v>6010.5</v>
      </c>
      <c r="I65" s="554"/>
      <c r="J65" s="555"/>
      <c r="K65" s="556"/>
      <c r="L65" s="556"/>
      <c r="M65" s="578">
        <v>120210</v>
      </c>
      <c r="N65" s="543" t="s">
        <v>966</v>
      </c>
      <c r="O65" s="551"/>
      <c r="P65" s="552" t="s">
        <v>1013</v>
      </c>
    </row>
    <row r="66" spans="1:16" ht="99" customHeight="1">
      <c r="A66" s="542">
        <v>55</v>
      </c>
      <c r="B66" s="543" t="s">
        <v>181</v>
      </c>
      <c r="C66" s="577" t="s">
        <v>963</v>
      </c>
      <c r="D66" s="140" t="s">
        <v>1034</v>
      </c>
      <c r="E66" s="545" t="s">
        <v>1012</v>
      </c>
      <c r="F66" s="543" t="s">
        <v>966</v>
      </c>
      <c r="G66" s="547">
        <f t="shared" si="3"/>
        <v>71288</v>
      </c>
      <c r="H66" s="547">
        <f t="shared" si="4"/>
        <v>3752</v>
      </c>
      <c r="I66" s="554"/>
      <c r="J66" s="555"/>
      <c r="K66" s="556"/>
      <c r="L66" s="556"/>
      <c r="M66" s="578">
        <v>75040</v>
      </c>
      <c r="N66" s="543" t="s">
        <v>966</v>
      </c>
      <c r="O66" s="551"/>
      <c r="P66" s="552" t="s">
        <v>1013</v>
      </c>
    </row>
    <row r="67" spans="1:16" ht="99" customHeight="1">
      <c r="A67" s="542">
        <v>56</v>
      </c>
      <c r="B67" s="543" t="s">
        <v>181</v>
      </c>
      <c r="C67" s="577" t="s">
        <v>963</v>
      </c>
      <c r="D67" s="140" t="s">
        <v>1035</v>
      </c>
      <c r="E67" s="545" t="s">
        <v>1012</v>
      </c>
      <c r="F67" s="543" t="s">
        <v>966</v>
      </c>
      <c r="G67" s="547">
        <f t="shared" si="3"/>
        <v>71288</v>
      </c>
      <c r="H67" s="547">
        <f t="shared" si="4"/>
        <v>3752</v>
      </c>
      <c r="I67" s="554"/>
      <c r="J67" s="555"/>
      <c r="K67" s="556"/>
      <c r="L67" s="556"/>
      <c r="M67" s="578">
        <v>75040</v>
      </c>
      <c r="N67" s="543" t="s">
        <v>966</v>
      </c>
      <c r="O67" s="551"/>
      <c r="P67" s="552" t="s">
        <v>1013</v>
      </c>
    </row>
    <row r="68" spans="1:16" ht="99" customHeight="1">
      <c r="A68" s="542">
        <v>57</v>
      </c>
      <c r="B68" s="543" t="s">
        <v>181</v>
      </c>
      <c r="C68" s="577" t="s">
        <v>963</v>
      </c>
      <c r="D68" s="140" t="s">
        <v>1036</v>
      </c>
      <c r="E68" s="545" t="s">
        <v>1012</v>
      </c>
      <c r="F68" s="543" t="s">
        <v>966</v>
      </c>
      <c r="G68" s="547">
        <f t="shared" si="3"/>
        <v>61750</v>
      </c>
      <c r="H68" s="547">
        <f t="shared" si="4"/>
        <v>3250</v>
      </c>
      <c r="I68" s="554"/>
      <c r="J68" s="555"/>
      <c r="K68" s="556"/>
      <c r="L68" s="556"/>
      <c r="M68" s="578">
        <v>65000</v>
      </c>
      <c r="N68" s="543" t="s">
        <v>966</v>
      </c>
      <c r="O68" s="551"/>
      <c r="P68" s="552" t="s">
        <v>1013</v>
      </c>
    </row>
    <row r="69" spans="1:16" ht="99" customHeight="1">
      <c r="A69" s="542">
        <v>58</v>
      </c>
      <c r="B69" s="543" t="s">
        <v>181</v>
      </c>
      <c r="C69" s="577" t="s">
        <v>963</v>
      </c>
      <c r="D69" s="140" t="s">
        <v>1037</v>
      </c>
      <c r="E69" s="545" t="s">
        <v>1012</v>
      </c>
      <c r="F69" s="543" t="s">
        <v>966</v>
      </c>
      <c r="G69" s="547">
        <f t="shared" si="3"/>
        <v>95380</v>
      </c>
      <c r="H69" s="547">
        <f t="shared" si="4"/>
        <v>5020</v>
      </c>
      <c r="I69" s="554"/>
      <c r="J69" s="555"/>
      <c r="K69" s="556"/>
      <c r="L69" s="556"/>
      <c r="M69" s="578">
        <v>100400</v>
      </c>
      <c r="N69" s="543" t="s">
        <v>966</v>
      </c>
      <c r="O69" s="551"/>
      <c r="P69" s="552" t="s">
        <v>1013</v>
      </c>
    </row>
    <row r="70" spans="1:16" ht="99" customHeight="1">
      <c r="A70" s="542">
        <v>59</v>
      </c>
      <c r="B70" s="543" t="s">
        <v>181</v>
      </c>
      <c r="C70" s="577" t="s">
        <v>963</v>
      </c>
      <c r="D70" s="140" t="s">
        <v>1038</v>
      </c>
      <c r="E70" s="545" t="s">
        <v>1012</v>
      </c>
      <c r="F70" s="543" t="s">
        <v>966</v>
      </c>
      <c r="G70" s="547">
        <f t="shared" si="3"/>
        <v>93100</v>
      </c>
      <c r="H70" s="547">
        <f t="shared" si="4"/>
        <v>4900</v>
      </c>
      <c r="I70" s="554"/>
      <c r="J70" s="555"/>
      <c r="K70" s="556"/>
      <c r="L70" s="556"/>
      <c r="M70" s="578">
        <v>98000</v>
      </c>
      <c r="N70" s="543" t="s">
        <v>966</v>
      </c>
      <c r="O70" s="551"/>
      <c r="P70" s="552" t="s">
        <v>1013</v>
      </c>
    </row>
    <row r="71" spans="1:16" ht="99" customHeight="1">
      <c r="A71" s="542">
        <v>60</v>
      </c>
      <c r="B71" s="543" t="s">
        <v>181</v>
      </c>
      <c r="C71" s="577" t="s">
        <v>963</v>
      </c>
      <c r="D71" s="140" t="s">
        <v>1039</v>
      </c>
      <c r="E71" s="545" t="s">
        <v>1012</v>
      </c>
      <c r="F71" s="543" t="s">
        <v>966</v>
      </c>
      <c r="G71" s="547">
        <f t="shared" si="3"/>
        <v>92159.5</v>
      </c>
      <c r="H71" s="547">
        <f t="shared" si="4"/>
        <v>4850.5</v>
      </c>
      <c r="I71" s="554"/>
      <c r="J71" s="555"/>
      <c r="K71" s="556"/>
      <c r="L71" s="556"/>
      <c r="M71" s="578">
        <v>97010</v>
      </c>
      <c r="N71" s="543" t="s">
        <v>966</v>
      </c>
      <c r="O71" s="551"/>
      <c r="P71" s="552" t="s">
        <v>1013</v>
      </c>
    </row>
    <row r="72" spans="1:16" ht="99" customHeight="1">
      <c r="A72" s="542">
        <v>61</v>
      </c>
      <c r="B72" s="543" t="s">
        <v>181</v>
      </c>
      <c r="C72" s="577" t="s">
        <v>963</v>
      </c>
      <c r="D72" s="140" t="s">
        <v>1040</v>
      </c>
      <c r="E72" s="545" t="s">
        <v>1012</v>
      </c>
      <c r="F72" s="543" t="s">
        <v>966</v>
      </c>
      <c r="G72" s="547">
        <f t="shared" si="3"/>
        <v>80750</v>
      </c>
      <c r="H72" s="547">
        <f t="shared" si="4"/>
        <v>4250</v>
      </c>
      <c r="I72" s="554"/>
      <c r="J72" s="555"/>
      <c r="K72" s="556"/>
      <c r="L72" s="556"/>
      <c r="M72" s="578">
        <v>85000</v>
      </c>
      <c r="N72" s="543" t="s">
        <v>966</v>
      </c>
      <c r="O72" s="551"/>
      <c r="P72" s="552" t="s">
        <v>1013</v>
      </c>
    </row>
    <row r="73" spans="1:16" ht="99" customHeight="1">
      <c r="A73" s="542">
        <v>62</v>
      </c>
      <c r="B73" s="543" t="s">
        <v>181</v>
      </c>
      <c r="C73" s="577" t="s">
        <v>963</v>
      </c>
      <c r="D73" s="140" t="s">
        <v>1041</v>
      </c>
      <c r="E73" s="545" t="s">
        <v>1012</v>
      </c>
      <c r="F73" s="543" t="s">
        <v>966</v>
      </c>
      <c r="G73" s="547">
        <f t="shared" si="3"/>
        <v>79895</v>
      </c>
      <c r="H73" s="547">
        <f t="shared" si="4"/>
        <v>4205</v>
      </c>
      <c r="I73" s="554"/>
      <c r="J73" s="555"/>
      <c r="K73" s="556"/>
      <c r="L73" s="556"/>
      <c r="M73" s="578">
        <v>84100</v>
      </c>
      <c r="N73" s="543" t="s">
        <v>966</v>
      </c>
      <c r="O73" s="551"/>
      <c r="P73" s="552" t="s">
        <v>1013</v>
      </c>
    </row>
    <row r="74" spans="1:16" ht="99" customHeight="1">
      <c r="A74" s="542">
        <v>63</v>
      </c>
      <c r="B74" s="543" t="s">
        <v>181</v>
      </c>
      <c r="C74" s="577" t="s">
        <v>963</v>
      </c>
      <c r="D74" s="140" t="s">
        <v>1042</v>
      </c>
      <c r="E74" s="545" t="s">
        <v>1012</v>
      </c>
      <c r="F74" s="543" t="s">
        <v>966</v>
      </c>
      <c r="G74" s="547">
        <f t="shared" si="3"/>
        <v>114095</v>
      </c>
      <c r="H74" s="547">
        <f t="shared" si="4"/>
        <v>6005</v>
      </c>
      <c r="I74" s="554"/>
      <c r="J74" s="555"/>
      <c r="K74" s="556"/>
      <c r="L74" s="556"/>
      <c r="M74" s="578">
        <v>120100</v>
      </c>
      <c r="N74" s="543" t="s">
        <v>966</v>
      </c>
      <c r="O74" s="551"/>
      <c r="P74" s="552" t="s">
        <v>1013</v>
      </c>
    </row>
    <row r="75" spans="1:16" ht="99" customHeight="1">
      <c r="A75" s="542">
        <v>64</v>
      </c>
      <c r="B75" s="543" t="s">
        <v>181</v>
      </c>
      <c r="C75" s="577" t="s">
        <v>963</v>
      </c>
      <c r="D75" s="140" t="s">
        <v>1043</v>
      </c>
      <c r="E75" s="545" t="s">
        <v>1012</v>
      </c>
      <c r="F75" s="543" t="s">
        <v>966</v>
      </c>
      <c r="G75" s="547">
        <f t="shared" si="3"/>
        <v>106400</v>
      </c>
      <c r="H75" s="547">
        <f t="shared" si="4"/>
        <v>5600</v>
      </c>
      <c r="I75" s="554"/>
      <c r="J75" s="555"/>
      <c r="K75" s="556"/>
      <c r="L75" s="556"/>
      <c r="M75" s="578">
        <v>112000</v>
      </c>
      <c r="N75" s="543" t="s">
        <v>966</v>
      </c>
      <c r="O75" s="551"/>
      <c r="P75" s="552" t="s">
        <v>1013</v>
      </c>
    </row>
    <row r="76" spans="1:16" ht="99" customHeight="1">
      <c r="A76" s="542">
        <v>65</v>
      </c>
      <c r="B76" s="543" t="s">
        <v>181</v>
      </c>
      <c r="C76" s="577" t="s">
        <v>963</v>
      </c>
      <c r="D76" s="140" t="s">
        <v>1044</v>
      </c>
      <c r="E76" s="545" t="s">
        <v>1012</v>
      </c>
      <c r="F76" s="543" t="s">
        <v>966</v>
      </c>
      <c r="G76" s="547">
        <f t="shared" si="3"/>
        <v>87229</v>
      </c>
      <c r="H76" s="547">
        <f t="shared" si="4"/>
        <v>4591</v>
      </c>
      <c r="I76" s="554"/>
      <c r="J76" s="555"/>
      <c r="K76" s="556"/>
      <c r="L76" s="556"/>
      <c r="M76" s="578">
        <v>91820</v>
      </c>
      <c r="N76" s="543" t="s">
        <v>966</v>
      </c>
      <c r="O76" s="551"/>
      <c r="P76" s="552" t="s">
        <v>1013</v>
      </c>
    </row>
    <row r="77" spans="1:16" ht="99" customHeight="1">
      <c r="A77" s="542">
        <v>66</v>
      </c>
      <c r="B77" s="543" t="s">
        <v>181</v>
      </c>
      <c r="C77" s="577" t="s">
        <v>963</v>
      </c>
      <c r="D77" s="140" t="s">
        <v>1045</v>
      </c>
      <c r="E77" s="545" t="s">
        <v>1012</v>
      </c>
      <c r="F77" s="543" t="s">
        <v>966</v>
      </c>
      <c r="G77" s="547">
        <f t="shared" si="3"/>
        <v>64600</v>
      </c>
      <c r="H77" s="547">
        <f t="shared" si="4"/>
        <v>3400</v>
      </c>
      <c r="I77" s="554"/>
      <c r="J77" s="555"/>
      <c r="K77" s="556"/>
      <c r="L77" s="556"/>
      <c r="M77" s="578">
        <v>68000</v>
      </c>
      <c r="N77" s="543" t="s">
        <v>966</v>
      </c>
      <c r="O77" s="551"/>
      <c r="P77" s="552" t="s">
        <v>1013</v>
      </c>
    </row>
    <row r="78" spans="1:16" ht="99" customHeight="1">
      <c r="A78" s="542">
        <v>67</v>
      </c>
      <c r="B78" s="543" t="s">
        <v>181</v>
      </c>
      <c r="C78" s="577" t="s">
        <v>963</v>
      </c>
      <c r="D78" s="140" t="s">
        <v>1046</v>
      </c>
      <c r="E78" s="545" t="s">
        <v>1012</v>
      </c>
      <c r="F78" s="543" t="s">
        <v>966</v>
      </c>
      <c r="G78" s="547">
        <f t="shared" si="3"/>
        <v>75050</v>
      </c>
      <c r="H78" s="547">
        <f t="shared" si="4"/>
        <v>3950</v>
      </c>
      <c r="I78" s="554"/>
      <c r="J78" s="555"/>
      <c r="K78" s="556"/>
      <c r="L78" s="556"/>
      <c r="M78" s="578">
        <v>79000</v>
      </c>
      <c r="N78" s="543" t="s">
        <v>966</v>
      </c>
      <c r="O78" s="551"/>
      <c r="P78" s="552" t="s">
        <v>1013</v>
      </c>
    </row>
    <row r="79" spans="1:16" ht="99" customHeight="1">
      <c r="A79" s="542">
        <v>68</v>
      </c>
      <c r="B79" s="543" t="s">
        <v>181</v>
      </c>
      <c r="C79" s="577" t="s">
        <v>963</v>
      </c>
      <c r="D79" s="140" t="s">
        <v>1047</v>
      </c>
      <c r="E79" s="545" t="s">
        <v>1012</v>
      </c>
      <c r="F79" s="543" t="s">
        <v>966</v>
      </c>
      <c r="G79" s="547">
        <f t="shared" si="3"/>
        <v>79819</v>
      </c>
      <c r="H79" s="547">
        <f t="shared" si="4"/>
        <v>4201</v>
      </c>
      <c r="I79" s="554"/>
      <c r="J79" s="555"/>
      <c r="K79" s="556"/>
      <c r="L79" s="556"/>
      <c r="M79" s="578">
        <v>84020</v>
      </c>
      <c r="N79" s="543" t="s">
        <v>966</v>
      </c>
      <c r="O79" s="551"/>
      <c r="P79" s="552" t="s">
        <v>1013</v>
      </c>
    </row>
    <row r="80" spans="1:16" ht="99" customHeight="1">
      <c r="A80" s="542">
        <v>69</v>
      </c>
      <c r="B80" s="543" t="s">
        <v>181</v>
      </c>
      <c r="C80" s="577" t="s">
        <v>963</v>
      </c>
      <c r="D80" s="140" t="s">
        <v>1048</v>
      </c>
      <c r="E80" s="545" t="s">
        <v>1012</v>
      </c>
      <c r="F80" s="543" t="s">
        <v>966</v>
      </c>
      <c r="G80" s="547">
        <f t="shared" si="3"/>
        <v>68400</v>
      </c>
      <c r="H80" s="547">
        <f t="shared" si="4"/>
        <v>3600</v>
      </c>
      <c r="I80" s="554"/>
      <c r="J80" s="555"/>
      <c r="K80" s="556"/>
      <c r="L80" s="556"/>
      <c r="M80" s="578">
        <v>72000</v>
      </c>
      <c r="N80" s="543" t="s">
        <v>966</v>
      </c>
      <c r="O80" s="551"/>
      <c r="P80" s="552" t="s">
        <v>1013</v>
      </c>
    </row>
    <row r="81" spans="1:16" ht="99" customHeight="1">
      <c r="A81" s="542">
        <v>70</v>
      </c>
      <c r="B81" s="543" t="s">
        <v>181</v>
      </c>
      <c r="C81" s="577" t="s">
        <v>963</v>
      </c>
      <c r="D81" s="140" t="s">
        <v>1049</v>
      </c>
      <c r="E81" s="545" t="s">
        <v>1012</v>
      </c>
      <c r="F81" s="543" t="s">
        <v>966</v>
      </c>
      <c r="G81" s="547">
        <f t="shared" si="3"/>
        <v>58900</v>
      </c>
      <c r="H81" s="547">
        <f t="shared" si="4"/>
        <v>3100</v>
      </c>
      <c r="I81" s="554"/>
      <c r="J81" s="555"/>
      <c r="K81" s="556"/>
      <c r="L81" s="556"/>
      <c r="M81" s="578">
        <v>62000</v>
      </c>
      <c r="N81" s="543" t="s">
        <v>966</v>
      </c>
      <c r="O81" s="551"/>
      <c r="P81" s="552" t="s">
        <v>1013</v>
      </c>
    </row>
    <row r="82" spans="1:16" ht="99" customHeight="1">
      <c r="A82" s="542">
        <v>71</v>
      </c>
      <c r="B82" s="543" t="s">
        <v>181</v>
      </c>
      <c r="C82" s="577" t="s">
        <v>963</v>
      </c>
      <c r="D82" s="140" t="s">
        <v>1050</v>
      </c>
      <c r="E82" s="545" t="s">
        <v>1012</v>
      </c>
      <c r="F82" s="543" t="s">
        <v>966</v>
      </c>
      <c r="G82" s="547">
        <f t="shared" si="3"/>
        <v>67735</v>
      </c>
      <c r="H82" s="547">
        <f t="shared" si="4"/>
        <v>3565</v>
      </c>
      <c r="I82" s="554"/>
      <c r="J82" s="555"/>
      <c r="K82" s="556"/>
      <c r="L82" s="556"/>
      <c r="M82" s="578">
        <v>71300</v>
      </c>
      <c r="N82" s="543" t="s">
        <v>966</v>
      </c>
      <c r="O82" s="551"/>
      <c r="P82" s="552" t="s">
        <v>1013</v>
      </c>
    </row>
    <row r="83" spans="1:16" ht="99" customHeight="1">
      <c r="A83" s="542">
        <v>72</v>
      </c>
      <c r="B83" s="543" t="s">
        <v>181</v>
      </c>
      <c r="C83" s="577" t="s">
        <v>963</v>
      </c>
      <c r="D83" s="140" t="s">
        <v>1051</v>
      </c>
      <c r="E83" s="545" t="s">
        <v>1012</v>
      </c>
      <c r="F83" s="543" t="s">
        <v>966</v>
      </c>
      <c r="G83" s="547">
        <f t="shared" si="3"/>
        <v>105450</v>
      </c>
      <c r="H83" s="547">
        <f t="shared" si="4"/>
        <v>5550</v>
      </c>
      <c r="I83" s="554"/>
      <c r="J83" s="555"/>
      <c r="K83" s="556"/>
      <c r="L83" s="556"/>
      <c r="M83" s="578">
        <v>111000</v>
      </c>
      <c r="N83" s="543" t="s">
        <v>966</v>
      </c>
      <c r="O83" s="551"/>
      <c r="P83" s="552" t="s">
        <v>1013</v>
      </c>
    </row>
    <row r="84" spans="1:16" ht="36" customHeight="1">
      <c r="A84" s="542"/>
      <c r="B84" s="541"/>
      <c r="C84" s="585"/>
      <c r="D84" s="541"/>
      <c r="E84" s="346"/>
      <c r="F84" s="586"/>
      <c r="G84" s="587">
        <f>SUM(G12:G83)</f>
        <v>59247626.014000013</v>
      </c>
      <c r="H84" s="587">
        <f>SUM(H12:H83)</f>
        <v>3118296.1059999997</v>
      </c>
      <c r="I84" s="588"/>
      <c r="J84" s="589"/>
      <c r="K84" s="590"/>
      <c r="L84" s="590"/>
      <c r="M84" s="591">
        <f>SUM(M12:M83)</f>
        <v>62365922.119999997</v>
      </c>
      <c r="N84" s="541"/>
      <c r="O84" s="592"/>
      <c r="P84" s="593"/>
    </row>
    <row r="85" spans="1:16" ht="36.75" customHeight="1">
      <c r="A85" s="594"/>
      <c r="B85" s="595"/>
      <c r="C85" s="596"/>
      <c r="D85" s="595"/>
      <c r="E85" s="597"/>
      <c r="F85" s="598"/>
      <c r="G85" s="599"/>
      <c r="H85" s="599"/>
      <c r="I85" s="600"/>
      <c r="J85" s="601"/>
      <c r="K85" s="602"/>
      <c r="L85" s="602"/>
      <c r="M85" s="603"/>
      <c r="N85" s="595"/>
      <c r="O85" s="604"/>
      <c r="P85" s="605"/>
    </row>
    <row r="86" spans="1:16" ht="60">
      <c r="A86" s="542">
        <v>1</v>
      </c>
      <c r="B86" s="543" t="s">
        <v>181</v>
      </c>
      <c r="C86" s="577" t="s">
        <v>963</v>
      </c>
      <c r="D86" s="178" t="s">
        <v>1052</v>
      </c>
      <c r="E86" s="545" t="s">
        <v>1012</v>
      </c>
      <c r="F86" s="543" t="s">
        <v>966</v>
      </c>
      <c r="G86" s="547">
        <f t="shared" ref="G86:G99" si="5">M86*0.95</f>
        <v>1235000</v>
      </c>
      <c r="H86" s="547">
        <f t="shared" ref="H86:H99" si="6">M86-G86</f>
        <v>65000</v>
      </c>
      <c r="I86" s="606"/>
      <c r="J86" s="606"/>
      <c r="K86" s="588"/>
      <c r="L86" s="588"/>
      <c r="M86" s="607">
        <v>1300000</v>
      </c>
      <c r="N86" s="543" t="s">
        <v>966</v>
      </c>
      <c r="O86" s="606"/>
      <c r="P86" s="552" t="s">
        <v>979</v>
      </c>
    </row>
    <row r="87" spans="1:16" ht="60">
      <c r="A87" s="542">
        <v>2</v>
      </c>
      <c r="B87" s="543" t="s">
        <v>181</v>
      </c>
      <c r="C87" s="577" t="s">
        <v>963</v>
      </c>
      <c r="D87" s="178" t="s">
        <v>1053</v>
      </c>
      <c r="E87" s="545" t="s">
        <v>1012</v>
      </c>
      <c r="F87" s="543" t="s">
        <v>966</v>
      </c>
      <c r="G87" s="547">
        <f t="shared" si="5"/>
        <v>1140000</v>
      </c>
      <c r="H87" s="547">
        <f t="shared" si="6"/>
        <v>60000</v>
      </c>
      <c r="I87" s="606"/>
      <c r="J87" s="606"/>
      <c r="K87" s="588"/>
      <c r="L87" s="588"/>
      <c r="M87" s="607">
        <v>1200000</v>
      </c>
      <c r="N87" s="543" t="s">
        <v>966</v>
      </c>
      <c r="O87" s="588"/>
      <c r="P87" s="552" t="s">
        <v>979</v>
      </c>
    </row>
    <row r="88" spans="1:16" ht="60">
      <c r="A88" s="542">
        <v>3</v>
      </c>
      <c r="B88" s="543" t="s">
        <v>181</v>
      </c>
      <c r="C88" s="577" t="s">
        <v>963</v>
      </c>
      <c r="D88" s="178" t="s">
        <v>1054</v>
      </c>
      <c r="E88" s="545" t="s">
        <v>1012</v>
      </c>
      <c r="F88" s="543" t="s">
        <v>966</v>
      </c>
      <c r="G88" s="547">
        <f t="shared" si="5"/>
        <v>1187500</v>
      </c>
      <c r="H88" s="547">
        <f t="shared" si="6"/>
        <v>62500</v>
      </c>
      <c r="I88" s="606"/>
      <c r="J88" s="606"/>
      <c r="K88" s="588"/>
      <c r="L88" s="588"/>
      <c r="M88" s="607">
        <v>1250000</v>
      </c>
      <c r="N88" s="543" t="s">
        <v>966</v>
      </c>
      <c r="O88" s="588"/>
      <c r="P88" s="552" t="s">
        <v>979</v>
      </c>
    </row>
    <row r="89" spans="1:16" ht="60">
      <c r="A89" s="542">
        <v>4</v>
      </c>
      <c r="B89" s="543" t="s">
        <v>181</v>
      </c>
      <c r="C89" s="577" t="s">
        <v>963</v>
      </c>
      <c r="D89" s="178" t="s">
        <v>1055</v>
      </c>
      <c r="E89" s="545" t="s">
        <v>1012</v>
      </c>
      <c r="F89" s="543" t="s">
        <v>966</v>
      </c>
      <c r="G89" s="547">
        <f t="shared" si="5"/>
        <v>1045000</v>
      </c>
      <c r="H89" s="547">
        <f t="shared" si="6"/>
        <v>55000</v>
      </c>
      <c r="I89" s="606"/>
      <c r="J89" s="606"/>
      <c r="K89" s="588"/>
      <c r="L89" s="588"/>
      <c r="M89" s="607">
        <v>1100000</v>
      </c>
      <c r="N89" s="543" t="s">
        <v>966</v>
      </c>
      <c r="O89" s="588"/>
      <c r="P89" s="552" t="s">
        <v>979</v>
      </c>
    </row>
    <row r="90" spans="1:16" ht="60">
      <c r="A90" s="542">
        <v>5</v>
      </c>
      <c r="B90" s="543" t="s">
        <v>181</v>
      </c>
      <c r="C90" s="577" t="s">
        <v>963</v>
      </c>
      <c r="D90" s="178" t="s">
        <v>1056</v>
      </c>
      <c r="E90" s="545" t="s">
        <v>1012</v>
      </c>
      <c r="F90" s="543" t="s">
        <v>966</v>
      </c>
      <c r="G90" s="547">
        <f t="shared" si="5"/>
        <v>617500</v>
      </c>
      <c r="H90" s="547">
        <f t="shared" si="6"/>
        <v>32500</v>
      </c>
      <c r="I90" s="606"/>
      <c r="J90" s="606"/>
      <c r="K90" s="588"/>
      <c r="L90" s="588"/>
      <c r="M90" s="607">
        <v>650000</v>
      </c>
      <c r="N90" s="543" t="s">
        <v>966</v>
      </c>
      <c r="O90" s="606"/>
      <c r="P90" s="552" t="s">
        <v>979</v>
      </c>
    </row>
    <row r="91" spans="1:16" ht="60">
      <c r="A91" s="542">
        <v>6</v>
      </c>
      <c r="B91" s="543" t="s">
        <v>181</v>
      </c>
      <c r="C91" s="577" t="s">
        <v>963</v>
      </c>
      <c r="D91" s="178" t="s">
        <v>1057</v>
      </c>
      <c r="E91" s="545" t="s">
        <v>1012</v>
      </c>
      <c r="F91" s="543" t="s">
        <v>966</v>
      </c>
      <c r="G91" s="547">
        <f t="shared" si="5"/>
        <v>570000</v>
      </c>
      <c r="H91" s="547">
        <f t="shared" si="6"/>
        <v>30000</v>
      </c>
      <c r="I91" s="606"/>
      <c r="J91" s="606"/>
      <c r="K91" s="588"/>
      <c r="L91" s="588"/>
      <c r="M91" s="607">
        <v>600000</v>
      </c>
      <c r="N91" s="543" t="s">
        <v>966</v>
      </c>
      <c r="O91" s="606"/>
      <c r="P91" s="552" t="s">
        <v>979</v>
      </c>
    </row>
    <row r="92" spans="1:16" ht="60">
      <c r="A92" s="542">
        <v>7</v>
      </c>
      <c r="B92" s="543" t="s">
        <v>181</v>
      </c>
      <c r="C92" s="577" t="s">
        <v>963</v>
      </c>
      <c r="D92" s="178" t="s">
        <v>1058</v>
      </c>
      <c r="E92" s="545" t="s">
        <v>1012</v>
      </c>
      <c r="F92" s="543" t="s">
        <v>966</v>
      </c>
      <c r="G92" s="547">
        <f t="shared" si="5"/>
        <v>950000</v>
      </c>
      <c r="H92" s="547">
        <f t="shared" si="6"/>
        <v>50000</v>
      </c>
      <c r="I92" s="606"/>
      <c r="J92" s="606"/>
      <c r="K92" s="588"/>
      <c r="L92" s="588"/>
      <c r="M92" s="607">
        <v>1000000</v>
      </c>
      <c r="N92" s="543" t="s">
        <v>966</v>
      </c>
      <c r="O92" s="606"/>
      <c r="P92" s="552" t="s">
        <v>979</v>
      </c>
    </row>
    <row r="93" spans="1:16" ht="60">
      <c r="A93" s="542">
        <v>8</v>
      </c>
      <c r="B93" s="543" t="s">
        <v>181</v>
      </c>
      <c r="C93" s="577" t="s">
        <v>963</v>
      </c>
      <c r="D93" s="178" t="s">
        <v>1059</v>
      </c>
      <c r="E93" s="545" t="s">
        <v>1012</v>
      </c>
      <c r="F93" s="543" t="s">
        <v>966</v>
      </c>
      <c r="G93" s="547">
        <f t="shared" si="5"/>
        <v>1187500</v>
      </c>
      <c r="H93" s="547">
        <f t="shared" si="6"/>
        <v>62500</v>
      </c>
      <c r="I93" s="606"/>
      <c r="J93" s="606"/>
      <c r="K93" s="588"/>
      <c r="L93" s="588"/>
      <c r="M93" s="607">
        <v>1250000</v>
      </c>
      <c r="N93" s="543" t="s">
        <v>966</v>
      </c>
      <c r="O93" s="606"/>
      <c r="P93" s="552" t="s">
        <v>979</v>
      </c>
    </row>
    <row r="94" spans="1:16" ht="60">
      <c r="A94" s="542">
        <v>9</v>
      </c>
      <c r="B94" s="543" t="s">
        <v>181</v>
      </c>
      <c r="C94" s="577" t="s">
        <v>963</v>
      </c>
      <c r="D94" s="178" t="s">
        <v>1060</v>
      </c>
      <c r="E94" s="545" t="s">
        <v>1012</v>
      </c>
      <c r="F94" s="543" t="s">
        <v>966</v>
      </c>
      <c r="G94" s="547">
        <f t="shared" si="5"/>
        <v>1064000</v>
      </c>
      <c r="H94" s="547">
        <f t="shared" si="6"/>
        <v>56000</v>
      </c>
      <c r="I94" s="606"/>
      <c r="J94" s="606"/>
      <c r="K94" s="588"/>
      <c r="L94" s="588"/>
      <c r="M94" s="607">
        <v>1120000</v>
      </c>
      <c r="N94" s="543" t="s">
        <v>966</v>
      </c>
      <c r="O94" s="606"/>
      <c r="P94" s="552" t="s">
        <v>979</v>
      </c>
    </row>
    <row r="95" spans="1:16" ht="60">
      <c r="A95" s="542">
        <v>10</v>
      </c>
      <c r="B95" s="543" t="s">
        <v>181</v>
      </c>
      <c r="C95" s="577" t="s">
        <v>963</v>
      </c>
      <c r="D95" s="178" t="s">
        <v>1061</v>
      </c>
      <c r="E95" s="545" t="s">
        <v>1012</v>
      </c>
      <c r="F95" s="543" t="s">
        <v>966</v>
      </c>
      <c r="G95" s="547">
        <f t="shared" si="5"/>
        <v>1311000</v>
      </c>
      <c r="H95" s="547">
        <f t="shared" si="6"/>
        <v>69000</v>
      </c>
      <c r="I95" s="606"/>
      <c r="J95" s="606"/>
      <c r="K95" s="588"/>
      <c r="L95" s="588"/>
      <c r="M95" s="607">
        <v>1380000</v>
      </c>
      <c r="N95" s="543" t="s">
        <v>966</v>
      </c>
      <c r="O95" s="606"/>
      <c r="P95" s="552" t="s">
        <v>979</v>
      </c>
    </row>
    <row r="96" spans="1:16" ht="60">
      <c r="A96" s="542">
        <v>11</v>
      </c>
      <c r="B96" s="543" t="s">
        <v>181</v>
      </c>
      <c r="C96" s="577" t="s">
        <v>963</v>
      </c>
      <c r="D96" s="178" t="s">
        <v>1062</v>
      </c>
      <c r="E96" s="545" t="s">
        <v>1012</v>
      </c>
      <c r="F96" s="543" t="s">
        <v>966</v>
      </c>
      <c r="G96" s="547">
        <f t="shared" si="5"/>
        <v>617500</v>
      </c>
      <c r="H96" s="547">
        <f t="shared" si="6"/>
        <v>32500</v>
      </c>
      <c r="I96" s="606"/>
      <c r="J96" s="606"/>
      <c r="K96" s="588"/>
      <c r="L96" s="588"/>
      <c r="M96" s="607">
        <v>650000</v>
      </c>
      <c r="N96" s="543" t="s">
        <v>966</v>
      </c>
      <c r="O96" s="606"/>
      <c r="P96" s="552" t="s">
        <v>979</v>
      </c>
    </row>
    <row r="97" spans="1:16" ht="60">
      <c r="A97" s="542">
        <v>12</v>
      </c>
      <c r="B97" s="543" t="s">
        <v>181</v>
      </c>
      <c r="C97" s="577" t="s">
        <v>963</v>
      </c>
      <c r="D97" s="178" t="s">
        <v>1063</v>
      </c>
      <c r="E97" s="545" t="s">
        <v>1012</v>
      </c>
      <c r="F97" s="543" t="s">
        <v>966</v>
      </c>
      <c r="G97" s="547">
        <f t="shared" si="5"/>
        <v>817000</v>
      </c>
      <c r="H97" s="547">
        <f t="shared" si="6"/>
        <v>43000</v>
      </c>
      <c r="I97" s="606"/>
      <c r="J97" s="606"/>
      <c r="K97" s="588"/>
      <c r="L97" s="588"/>
      <c r="M97" s="607">
        <v>860000</v>
      </c>
      <c r="N97" s="543" t="s">
        <v>966</v>
      </c>
      <c r="O97" s="606"/>
      <c r="P97" s="552" t="s">
        <v>979</v>
      </c>
    </row>
    <row r="98" spans="1:16" ht="60">
      <c r="A98" s="542">
        <v>13</v>
      </c>
      <c r="B98" s="543" t="s">
        <v>181</v>
      </c>
      <c r="C98" s="577" t="s">
        <v>963</v>
      </c>
      <c r="D98" s="178" t="s">
        <v>1064</v>
      </c>
      <c r="E98" s="545" t="s">
        <v>1012</v>
      </c>
      <c r="F98" s="543" t="s">
        <v>966</v>
      </c>
      <c r="G98" s="547">
        <f t="shared" si="5"/>
        <v>1121000</v>
      </c>
      <c r="H98" s="547">
        <f t="shared" si="6"/>
        <v>59000</v>
      </c>
      <c r="I98" s="606"/>
      <c r="J98" s="606"/>
      <c r="K98" s="588"/>
      <c r="L98" s="588"/>
      <c r="M98" s="607">
        <v>1180000</v>
      </c>
      <c r="N98" s="543" t="s">
        <v>966</v>
      </c>
      <c r="O98" s="606"/>
      <c r="P98" s="552" t="s">
        <v>979</v>
      </c>
    </row>
    <row r="99" spans="1:16" ht="60">
      <c r="A99" s="542">
        <v>14</v>
      </c>
      <c r="B99" s="543" t="s">
        <v>181</v>
      </c>
      <c r="C99" s="577" t="s">
        <v>963</v>
      </c>
      <c r="D99" s="178" t="s">
        <v>1065</v>
      </c>
      <c r="E99" s="545" t="s">
        <v>1012</v>
      </c>
      <c r="F99" s="543" t="s">
        <v>966</v>
      </c>
      <c r="G99" s="547">
        <f t="shared" si="5"/>
        <v>532000</v>
      </c>
      <c r="H99" s="547">
        <f t="shared" si="6"/>
        <v>28000</v>
      </c>
      <c r="I99" s="606"/>
      <c r="J99" s="606"/>
      <c r="K99" s="588"/>
      <c r="L99" s="588"/>
      <c r="M99" s="607">
        <v>560000</v>
      </c>
      <c r="N99" s="543" t="s">
        <v>966</v>
      </c>
      <c r="O99" s="606"/>
      <c r="P99" s="552" t="s">
        <v>979</v>
      </c>
    </row>
    <row r="100" spans="1:16" ht="18">
      <c r="A100" s="877" t="s">
        <v>1066</v>
      </c>
      <c r="B100" s="877"/>
      <c r="C100" s="877"/>
      <c r="D100" s="877"/>
      <c r="E100" s="877"/>
      <c r="F100" s="877"/>
      <c r="G100" s="877"/>
      <c r="H100" s="877"/>
      <c r="I100" s="877"/>
      <c r="J100" s="877"/>
      <c r="K100" s="877"/>
      <c r="L100" s="877"/>
      <c r="M100" s="877"/>
      <c r="N100" s="877"/>
      <c r="O100" s="877"/>
      <c r="P100" s="878"/>
    </row>
    <row r="101" spans="1:16" ht="60">
      <c r="A101" s="542">
        <v>1</v>
      </c>
      <c r="B101" s="543" t="s">
        <v>181</v>
      </c>
      <c r="C101" s="577" t="s">
        <v>963</v>
      </c>
      <c r="D101" s="146" t="s">
        <v>1067</v>
      </c>
      <c r="E101" s="545" t="s">
        <v>1012</v>
      </c>
      <c r="F101" s="543" t="s">
        <v>966</v>
      </c>
      <c r="G101" s="547">
        <f t="shared" ref="G101:G109" si="7">M101*0.95</f>
        <v>1289283.3230000001</v>
      </c>
      <c r="H101" s="547">
        <f t="shared" ref="H101:H109" si="8">M101-G101</f>
        <v>67857.016999999993</v>
      </c>
      <c r="I101" s="606"/>
      <c r="J101" s="606"/>
      <c r="K101" s="588"/>
      <c r="L101" s="588"/>
      <c r="M101" s="608">
        <v>1357140.34</v>
      </c>
      <c r="N101" s="543" t="s">
        <v>966</v>
      </c>
      <c r="O101" s="606"/>
      <c r="P101" s="552" t="s">
        <v>979</v>
      </c>
    </row>
    <row r="102" spans="1:16" ht="60">
      <c r="A102" s="542">
        <v>2</v>
      </c>
      <c r="B102" s="543" t="s">
        <v>181</v>
      </c>
      <c r="C102" s="577" t="s">
        <v>963</v>
      </c>
      <c r="D102" s="146" t="s">
        <v>1068</v>
      </c>
      <c r="E102" s="545" t="s">
        <v>1012</v>
      </c>
      <c r="F102" s="543" t="s">
        <v>966</v>
      </c>
      <c r="G102" s="547">
        <f t="shared" si="7"/>
        <v>1812054.0064999999</v>
      </c>
      <c r="H102" s="547">
        <f t="shared" si="8"/>
        <v>95371.263500000117</v>
      </c>
      <c r="I102" s="606"/>
      <c r="J102" s="606"/>
      <c r="K102" s="588"/>
      <c r="L102" s="588"/>
      <c r="M102" s="608">
        <v>1907425.27</v>
      </c>
      <c r="N102" s="543" t="s">
        <v>966</v>
      </c>
      <c r="O102" s="606"/>
      <c r="P102" s="552" t="s">
        <v>979</v>
      </c>
    </row>
    <row r="103" spans="1:16" ht="60">
      <c r="A103" s="542">
        <v>3</v>
      </c>
      <c r="B103" s="543" t="s">
        <v>181</v>
      </c>
      <c r="C103" s="577" t="s">
        <v>963</v>
      </c>
      <c r="D103" s="146" t="s">
        <v>1069</v>
      </c>
      <c r="E103" s="545" t="s">
        <v>1012</v>
      </c>
      <c r="F103" s="543" t="s">
        <v>966</v>
      </c>
      <c r="G103" s="547">
        <f t="shared" si="7"/>
        <v>703731.04399999999</v>
      </c>
      <c r="H103" s="547">
        <f t="shared" si="8"/>
        <v>37038.476000000024</v>
      </c>
      <c r="I103" s="606"/>
      <c r="J103" s="606"/>
      <c r="K103" s="588"/>
      <c r="L103" s="588"/>
      <c r="M103" s="608">
        <v>740769.52</v>
      </c>
      <c r="N103" s="543" t="s">
        <v>966</v>
      </c>
      <c r="O103" s="606"/>
      <c r="P103" s="552" t="s">
        <v>979</v>
      </c>
    </row>
    <row r="104" spans="1:16" ht="60">
      <c r="A104" s="542">
        <v>4</v>
      </c>
      <c r="B104" s="543" t="s">
        <v>181</v>
      </c>
      <c r="C104" s="577" t="s">
        <v>963</v>
      </c>
      <c r="D104" s="146" t="s">
        <v>1070</v>
      </c>
      <c r="E104" s="545" t="s">
        <v>1012</v>
      </c>
      <c r="F104" s="543" t="s">
        <v>966</v>
      </c>
      <c r="G104" s="547">
        <f t="shared" si="7"/>
        <v>703731.04399999999</v>
      </c>
      <c r="H104" s="547">
        <f t="shared" si="8"/>
        <v>37038.476000000024</v>
      </c>
      <c r="I104" s="606"/>
      <c r="J104" s="606"/>
      <c r="K104" s="588"/>
      <c r="L104" s="588"/>
      <c r="M104" s="608">
        <v>740769.52</v>
      </c>
      <c r="N104" s="543" t="s">
        <v>966</v>
      </c>
      <c r="O104" s="606"/>
      <c r="P104" s="552" t="s">
        <v>979</v>
      </c>
    </row>
    <row r="105" spans="1:16" ht="60">
      <c r="A105" s="542">
        <v>5</v>
      </c>
      <c r="B105" s="543" t="s">
        <v>181</v>
      </c>
      <c r="C105" s="577" t="s">
        <v>963</v>
      </c>
      <c r="D105" s="146" t="s">
        <v>1071</v>
      </c>
      <c r="E105" s="545" t="s">
        <v>1012</v>
      </c>
      <c r="F105" s="543" t="s">
        <v>966</v>
      </c>
      <c r="G105" s="547">
        <f t="shared" si="7"/>
        <v>470244.73700000002</v>
      </c>
      <c r="H105" s="547">
        <f t="shared" si="8"/>
        <v>24749.722999999998</v>
      </c>
      <c r="I105" s="606"/>
      <c r="J105" s="606"/>
      <c r="K105" s="588"/>
      <c r="L105" s="588"/>
      <c r="M105" s="608">
        <v>494994.46</v>
      </c>
      <c r="N105" s="543" t="s">
        <v>966</v>
      </c>
      <c r="O105" s="606"/>
      <c r="P105" s="552" t="s">
        <v>979</v>
      </c>
    </row>
    <row r="106" spans="1:16" ht="60">
      <c r="A106" s="542">
        <v>6</v>
      </c>
      <c r="B106" s="543" t="s">
        <v>181</v>
      </c>
      <c r="C106" s="577" t="s">
        <v>963</v>
      </c>
      <c r="D106" s="146" t="s">
        <v>1072</v>
      </c>
      <c r="E106" s="545" t="s">
        <v>1012</v>
      </c>
      <c r="F106" s="543" t="s">
        <v>966</v>
      </c>
      <c r="G106" s="547">
        <f t="shared" si="7"/>
        <v>248776.557</v>
      </c>
      <c r="H106" s="547">
        <f t="shared" si="8"/>
        <v>13093.502999999997</v>
      </c>
      <c r="I106" s="606"/>
      <c r="J106" s="606"/>
      <c r="K106" s="588"/>
      <c r="L106" s="588"/>
      <c r="M106" s="608">
        <v>261870.06</v>
      </c>
      <c r="N106" s="543" t="s">
        <v>966</v>
      </c>
      <c r="O106" s="606"/>
      <c r="P106" s="552" t="s">
        <v>979</v>
      </c>
    </row>
    <row r="107" spans="1:16" ht="67.5" customHeight="1">
      <c r="A107" s="542">
        <v>7</v>
      </c>
      <c r="B107" s="543" t="s">
        <v>181</v>
      </c>
      <c r="C107" s="577" t="s">
        <v>963</v>
      </c>
      <c r="D107" s="146" t="s">
        <v>1073</v>
      </c>
      <c r="E107" s="545" t="s">
        <v>1012</v>
      </c>
      <c r="F107" s="543" t="s">
        <v>966</v>
      </c>
      <c r="G107" s="547">
        <f t="shared" si="7"/>
        <v>1520000</v>
      </c>
      <c r="H107" s="547">
        <f t="shared" si="8"/>
        <v>80000</v>
      </c>
      <c r="I107" s="606"/>
      <c r="J107" s="606"/>
      <c r="K107" s="588"/>
      <c r="L107" s="588"/>
      <c r="M107" s="608">
        <v>1600000</v>
      </c>
      <c r="N107" s="543" t="s">
        <v>966</v>
      </c>
      <c r="O107" s="606"/>
      <c r="P107" s="552" t="s">
        <v>979</v>
      </c>
    </row>
    <row r="108" spans="1:16" ht="60">
      <c r="A108" s="542">
        <v>8</v>
      </c>
      <c r="B108" s="543" t="s">
        <v>181</v>
      </c>
      <c r="C108" s="577" t="s">
        <v>963</v>
      </c>
      <c r="D108" s="146" t="s">
        <v>1074</v>
      </c>
      <c r="E108" s="545" t="s">
        <v>1012</v>
      </c>
      <c r="F108" s="543" t="s">
        <v>966</v>
      </c>
      <c r="G108" s="547">
        <f t="shared" si="7"/>
        <v>807500</v>
      </c>
      <c r="H108" s="547">
        <f t="shared" si="8"/>
        <v>42500</v>
      </c>
      <c r="I108" s="606"/>
      <c r="J108" s="606"/>
      <c r="K108" s="588"/>
      <c r="L108" s="588"/>
      <c r="M108" s="608">
        <v>850000</v>
      </c>
      <c r="N108" s="543" t="s">
        <v>966</v>
      </c>
      <c r="O108" s="606"/>
      <c r="P108" s="552" t="s">
        <v>979</v>
      </c>
    </row>
    <row r="109" spans="1:16" ht="60">
      <c r="A109" s="542">
        <v>9</v>
      </c>
      <c r="B109" s="543" t="s">
        <v>181</v>
      </c>
      <c r="C109" s="577" t="s">
        <v>963</v>
      </c>
      <c r="D109" s="146" t="s">
        <v>1075</v>
      </c>
      <c r="E109" s="545" t="s">
        <v>1012</v>
      </c>
      <c r="F109" s="543" t="s">
        <v>966</v>
      </c>
      <c r="G109" s="547">
        <f t="shared" si="7"/>
        <v>2375000</v>
      </c>
      <c r="H109" s="547">
        <f t="shared" si="8"/>
        <v>125000</v>
      </c>
      <c r="I109" s="606"/>
      <c r="J109" s="606"/>
      <c r="K109" s="588"/>
      <c r="L109" s="588"/>
      <c r="M109" s="608">
        <v>2500000</v>
      </c>
      <c r="N109" s="543" t="s">
        <v>966</v>
      </c>
      <c r="O109" s="606"/>
      <c r="P109" s="552" t="s">
        <v>979</v>
      </c>
    </row>
    <row r="110" spans="1:16" ht="18">
      <c r="A110" s="877" t="s">
        <v>1076</v>
      </c>
      <c r="B110" s="877"/>
      <c r="C110" s="877"/>
      <c r="D110" s="877"/>
      <c r="E110" s="877"/>
      <c r="F110" s="877"/>
      <c r="G110" s="877"/>
      <c r="H110" s="877"/>
      <c r="I110" s="877"/>
      <c r="J110" s="877"/>
      <c r="K110" s="877"/>
      <c r="L110" s="877"/>
      <c r="M110" s="877"/>
      <c r="N110" s="877"/>
      <c r="O110" s="877"/>
      <c r="P110" s="878"/>
    </row>
    <row r="111" spans="1:16" ht="60">
      <c r="A111" s="542">
        <v>1</v>
      </c>
      <c r="B111" s="543" t="s">
        <v>181</v>
      </c>
      <c r="C111" s="577" t="s">
        <v>963</v>
      </c>
      <c r="D111" s="437" t="s">
        <v>1077</v>
      </c>
      <c r="E111" s="545" t="s">
        <v>965</v>
      </c>
      <c r="F111" s="543" t="s">
        <v>966</v>
      </c>
      <c r="G111" s="609">
        <f t="shared" ref="G111:G174" si="9">M111*0.95</f>
        <v>104500</v>
      </c>
      <c r="H111" s="609">
        <f t="shared" ref="H111:H174" si="10">M111-G111</f>
        <v>5500</v>
      </c>
      <c r="I111" s="610"/>
      <c r="J111" s="610"/>
      <c r="K111" s="611"/>
      <c r="L111" s="611"/>
      <c r="M111" s="612">
        <v>110000</v>
      </c>
      <c r="N111" s="543" t="s">
        <v>966</v>
      </c>
      <c r="O111" s="606"/>
      <c r="P111" s="545" t="s">
        <v>965</v>
      </c>
    </row>
    <row r="112" spans="1:16" ht="60">
      <c r="A112" s="542">
        <v>2</v>
      </c>
      <c r="B112" s="543" t="s">
        <v>181</v>
      </c>
      <c r="C112" s="577" t="s">
        <v>963</v>
      </c>
      <c r="D112" s="437" t="s">
        <v>1078</v>
      </c>
      <c r="E112" s="545" t="s">
        <v>965</v>
      </c>
      <c r="F112" s="543" t="s">
        <v>966</v>
      </c>
      <c r="G112" s="609">
        <f t="shared" si="9"/>
        <v>285000</v>
      </c>
      <c r="H112" s="609">
        <f t="shared" si="10"/>
        <v>15000</v>
      </c>
      <c r="I112" s="610"/>
      <c r="J112" s="610"/>
      <c r="K112" s="611"/>
      <c r="L112" s="611"/>
      <c r="M112" s="612">
        <v>300000</v>
      </c>
      <c r="N112" s="543" t="s">
        <v>966</v>
      </c>
      <c r="O112" s="606"/>
      <c r="P112" s="545" t="s">
        <v>965</v>
      </c>
    </row>
    <row r="113" spans="1:16" ht="60">
      <c r="A113" s="542">
        <v>3</v>
      </c>
      <c r="B113" s="543" t="s">
        <v>181</v>
      </c>
      <c r="C113" s="577" t="s">
        <v>963</v>
      </c>
      <c r="D113" s="437" t="s">
        <v>1079</v>
      </c>
      <c r="E113" s="545" t="s">
        <v>965</v>
      </c>
      <c r="F113" s="543" t="s">
        <v>966</v>
      </c>
      <c r="G113" s="609">
        <f t="shared" si="9"/>
        <v>266000</v>
      </c>
      <c r="H113" s="609">
        <f t="shared" si="10"/>
        <v>14000</v>
      </c>
      <c r="I113" s="610"/>
      <c r="J113" s="610"/>
      <c r="K113" s="611"/>
      <c r="L113" s="611"/>
      <c r="M113" s="612">
        <v>280000</v>
      </c>
      <c r="N113" s="543" t="s">
        <v>966</v>
      </c>
      <c r="O113" s="606"/>
      <c r="P113" s="545" t="s">
        <v>965</v>
      </c>
    </row>
    <row r="114" spans="1:16" ht="60">
      <c r="A114" s="542">
        <v>4</v>
      </c>
      <c r="B114" s="543" t="s">
        <v>181</v>
      </c>
      <c r="C114" s="577" t="s">
        <v>963</v>
      </c>
      <c r="D114" s="437" t="s">
        <v>1080</v>
      </c>
      <c r="E114" s="545" t="s">
        <v>965</v>
      </c>
      <c r="F114" s="543" t="s">
        <v>966</v>
      </c>
      <c r="G114" s="609">
        <f t="shared" si="9"/>
        <v>570000</v>
      </c>
      <c r="H114" s="609">
        <f t="shared" si="10"/>
        <v>30000</v>
      </c>
      <c r="I114" s="610"/>
      <c r="J114" s="610"/>
      <c r="K114" s="611"/>
      <c r="L114" s="611"/>
      <c r="M114" s="612">
        <v>600000</v>
      </c>
      <c r="N114" s="543" t="s">
        <v>966</v>
      </c>
      <c r="O114" s="606"/>
      <c r="P114" s="545" t="s">
        <v>965</v>
      </c>
    </row>
    <row r="115" spans="1:16" ht="60">
      <c r="A115" s="542">
        <v>5</v>
      </c>
      <c r="B115" s="543" t="s">
        <v>181</v>
      </c>
      <c r="C115" s="577" t="s">
        <v>963</v>
      </c>
      <c r="D115" s="437" t="s">
        <v>1081</v>
      </c>
      <c r="E115" s="545" t="s">
        <v>965</v>
      </c>
      <c r="F115" s="543" t="s">
        <v>966</v>
      </c>
      <c r="G115" s="609">
        <f t="shared" si="9"/>
        <v>427500</v>
      </c>
      <c r="H115" s="609">
        <f t="shared" si="10"/>
        <v>22500</v>
      </c>
      <c r="I115" s="610"/>
      <c r="J115" s="610"/>
      <c r="K115" s="611"/>
      <c r="L115" s="611"/>
      <c r="M115" s="612">
        <v>450000</v>
      </c>
      <c r="N115" s="543" t="s">
        <v>966</v>
      </c>
      <c r="O115" s="606"/>
      <c r="P115" s="545" t="s">
        <v>965</v>
      </c>
    </row>
    <row r="116" spans="1:16" ht="60">
      <c r="A116" s="542">
        <v>6</v>
      </c>
      <c r="B116" s="543" t="s">
        <v>181</v>
      </c>
      <c r="C116" s="577" t="s">
        <v>963</v>
      </c>
      <c r="D116" s="437" t="s">
        <v>1082</v>
      </c>
      <c r="E116" s="545" t="s">
        <v>965</v>
      </c>
      <c r="F116" s="543" t="s">
        <v>966</v>
      </c>
      <c r="G116" s="609">
        <f t="shared" si="9"/>
        <v>570000</v>
      </c>
      <c r="H116" s="609">
        <f t="shared" si="10"/>
        <v>30000</v>
      </c>
      <c r="I116" s="610"/>
      <c r="J116" s="610"/>
      <c r="K116" s="611"/>
      <c r="L116" s="611"/>
      <c r="M116" s="612">
        <v>600000</v>
      </c>
      <c r="N116" s="543" t="s">
        <v>966</v>
      </c>
      <c r="O116" s="606"/>
      <c r="P116" s="545" t="s">
        <v>965</v>
      </c>
    </row>
    <row r="117" spans="1:16" ht="60">
      <c r="A117" s="542">
        <v>7</v>
      </c>
      <c r="B117" s="543" t="s">
        <v>181</v>
      </c>
      <c r="C117" s="577" t="s">
        <v>963</v>
      </c>
      <c r="D117" s="437" t="s">
        <v>1083</v>
      </c>
      <c r="E117" s="545" t="s">
        <v>965</v>
      </c>
      <c r="F117" s="543" t="s">
        <v>966</v>
      </c>
      <c r="G117" s="609">
        <f t="shared" si="9"/>
        <v>665000</v>
      </c>
      <c r="H117" s="609">
        <f t="shared" si="10"/>
        <v>35000</v>
      </c>
      <c r="I117" s="610"/>
      <c r="J117" s="610"/>
      <c r="K117" s="611"/>
      <c r="L117" s="611"/>
      <c r="M117" s="612">
        <v>700000</v>
      </c>
      <c r="N117" s="543" t="s">
        <v>966</v>
      </c>
      <c r="O117" s="606"/>
      <c r="P117" s="545" t="s">
        <v>965</v>
      </c>
    </row>
    <row r="118" spans="1:16" ht="60">
      <c r="A118" s="542">
        <v>8</v>
      </c>
      <c r="B118" s="543" t="s">
        <v>181</v>
      </c>
      <c r="C118" s="577" t="s">
        <v>963</v>
      </c>
      <c r="D118" s="373" t="s">
        <v>1084</v>
      </c>
      <c r="E118" s="545" t="s">
        <v>965</v>
      </c>
      <c r="F118" s="543" t="s">
        <v>966</v>
      </c>
      <c r="G118" s="609">
        <f t="shared" si="9"/>
        <v>855000</v>
      </c>
      <c r="H118" s="609">
        <f t="shared" si="10"/>
        <v>45000</v>
      </c>
      <c r="I118" s="610"/>
      <c r="J118" s="610"/>
      <c r="K118" s="611"/>
      <c r="L118" s="611"/>
      <c r="M118" s="612">
        <v>900000</v>
      </c>
      <c r="N118" s="543" t="s">
        <v>966</v>
      </c>
      <c r="O118" s="606"/>
      <c r="P118" s="545" t="s">
        <v>965</v>
      </c>
    </row>
    <row r="119" spans="1:16" ht="60">
      <c r="A119" s="542">
        <v>9</v>
      </c>
      <c r="B119" s="543" t="s">
        <v>181</v>
      </c>
      <c r="C119" s="577" t="s">
        <v>963</v>
      </c>
      <c r="D119" s="373" t="s">
        <v>1085</v>
      </c>
      <c r="E119" s="545" t="s">
        <v>965</v>
      </c>
      <c r="F119" s="543" t="s">
        <v>966</v>
      </c>
      <c r="G119" s="609">
        <f t="shared" si="9"/>
        <v>1045000</v>
      </c>
      <c r="H119" s="609">
        <f t="shared" si="10"/>
        <v>55000</v>
      </c>
      <c r="I119" s="610"/>
      <c r="J119" s="610"/>
      <c r="K119" s="611"/>
      <c r="L119" s="611"/>
      <c r="M119" s="612">
        <v>1100000</v>
      </c>
      <c r="N119" s="543" t="s">
        <v>966</v>
      </c>
      <c r="O119" s="606"/>
      <c r="P119" s="545" t="s">
        <v>965</v>
      </c>
    </row>
    <row r="120" spans="1:16" ht="60">
      <c r="A120" s="542">
        <v>10</v>
      </c>
      <c r="B120" s="543" t="s">
        <v>181</v>
      </c>
      <c r="C120" s="577" t="s">
        <v>963</v>
      </c>
      <c r="D120" s="373" t="s">
        <v>1086</v>
      </c>
      <c r="E120" s="545" t="s">
        <v>965</v>
      </c>
      <c r="F120" s="543" t="s">
        <v>966</v>
      </c>
      <c r="G120" s="609">
        <f t="shared" si="9"/>
        <v>285000</v>
      </c>
      <c r="H120" s="609">
        <f t="shared" si="10"/>
        <v>15000</v>
      </c>
      <c r="I120" s="610"/>
      <c r="J120" s="610"/>
      <c r="K120" s="611"/>
      <c r="L120" s="611"/>
      <c r="M120" s="612">
        <v>300000</v>
      </c>
      <c r="N120" s="543" t="s">
        <v>966</v>
      </c>
      <c r="O120" s="606"/>
      <c r="P120" s="545" t="s">
        <v>965</v>
      </c>
    </row>
    <row r="121" spans="1:16" ht="60">
      <c r="A121" s="542">
        <v>11</v>
      </c>
      <c r="B121" s="543" t="s">
        <v>181</v>
      </c>
      <c r="C121" s="577" t="s">
        <v>963</v>
      </c>
      <c r="D121" s="373" t="s">
        <v>1087</v>
      </c>
      <c r="E121" s="545" t="s">
        <v>965</v>
      </c>
      <c r="F121" s="543" t="s">
        <v>966</v>
      </c>
      <c r="G121" s="609">
        <f t="shared" si="9"/>
        <v>171000</v>
      </c>
      <c r="H121" s="609">
        <f t="shared" si="10"/>
        <v>9000</v>
      </c>
      <c r="I121" s="610"/>
      <c r="J121" s="610"/>
      <c r="K121" s="611"/>
      <c r="L121" s="611"/>
      <c r="M121" s="612">
        <v>180000</v>
      </c>
      <c r="N121" s="543" t="s">
        <v>966</v>
      </c>
      <c r="O121" s="606"/>
      <c r="P121" s="545" t="s">
        <v>965</v>
      </c>
    </row>
    <row r="122" spans="1:16" ht="60">
      <c r="A122" s="542">
        <v>12</v>
      </c>
      <c r="B122" s="543" t="s">
        <v>181</v>
      </c>
      <c r="C122" s="577" t="s">
        <v>963</v>
      </c>
      <c r="D122" s="373" t="s">
        <v>1088</v>
      </c>
      <c r="E122" s="545" t="s">
        <v>965</v>
      </c>
      <c r="F122" s="543" t="s">
        <v>966</v>
      </c>
      <c r="G122" s="609">
        <f t="shared" si="9"/>
        <v>256500</v>
      </c>
      <c r="H122" s="609">
        <f t="shared" si="10"/>
        <v>13500</v>
      </c>
      <c r="I122" s="610"/>
      <c r="J122" s="610"/>
      <c r="K122" s="611"/>
      <c r="L122" s="611"/>
      <c r="M122" s="612">
        <v>270000</v>
      </c>
      <c r="N122" s="543" t="s">
        <v>966</v>
      </c>
      <c r="O122" s="606"/>
      <c r="P122" s="545" t="s">
        <v>965</v>
      </c>
    </row>
    <row r="123" spans="1:16" ht="60">
      <c r="A123" s="542">
        <v>13</v>
      </c>
      <c r="B123" s="543" t="s">
        <v>181</v>
      </c>
      <c r="C123" s="577" t="s">
        <v>963</v>
      </c>
      <c r="D123" s="373" t="s">
        <v>1089</v>
      </c>
      <c r="E123" s="545" t="s">
        <v>965</v>
      </c>
      <c r="F123" s="543" t="s">
        <v>966</v>
      </c>
      <c r="G123" s="609">
        <f t="shared" si="9"/>
        <v>522500</v>
      </c>
      <c r="H123" s="609">
        <f t="shared" si="10"/>
        <v>27500</v>
      </c>
      <c r="I123" s="610"/>
      <c r="J123" s="610"/>
      <c r="K123" s="611"/>
      <c r="L123" s="611"/>
      <c r="M123" s="612">
        <v>550000</v>
      </c>
      <c r="N123" s="543" t="s">
        <v>966</v>
      </c>
      <c r="O123" s="606"/>
      <c r="P123" s="545" t="s">
        <v>965</v>
      </c>
    </row>
    <row r="124" spans="1:16" ht="60">
      <c r="A124" s="542">
        <v>14</v>
      </c>
      <c r="B124" s="543" t="s">
        <v>181</v>
      </c>
      <c r="C124" s="577" t="s">
        <v>963</v>
      </c>
      <c r="D124" s="373" t="s">
        <v>1090</v>
      </c>
      <c r="E124" s="545" t="s">
        <v>965</v>
      </c>
      <c r="F124" s="543" t="s">
        <v>966</v>
      </c>
      <c r="G124" s="609">
        <f t="shared" si="9"/>
        <v>541500</v>
      </c>
      <c r="H124" s="609">
        <f t="shared" si="10"/>
        <v>28500</v>
      </c>
      <c r="I124" s="610"/>
      <c r="J124" s="610"/>
      <c r="K124" s="611"/>
      <c r="L124" s="611"/>
      <c r="M124" s="612">
        <v>570000</v>
      </c>
      <c r="N124" s="543" t="s">
        <v>966</v>
      </c>
      <c r="O124" s="606"/>
      <c r="P124" s="545" t="s">
        <v>965</v>
      </c>
    </row>
    <row r="125" spans="1:16" ht="60">
      <c r="A125" s="542">
        <v>15</v>
      </c>
      <c r="B125" s="543" t="s">
        <v>181</v>
      </c>
      <c r="C125" s="577" t="s">
        <v>963</v>
      </c>
      <c r="D125" s="373" t="s">
        <v>1091</v>
      </c>
      <c r="E125" s="545" t="s">
        <v>965</v>
      </c>
      <c r="F125" s="543" t="s">
        <v>966</v>
      </c>
      <c r="G125" s="609">
        <f t="shared" si="9"/>
        <v>285000</v>
      </c>
      <c r="H125" s="609">
        <f t="shared" si="10"/>
        <v>15000</v>
      </c>
      <c r="I125" s="610"/>
      <c r="J125" s="610"/>
      <c r="K125" s="611"/>
      <c r="L125" s="611"/>
      <c r="M125" s="612">
        <v>300000</v>
      </c>
      <c r="N125" s="543" t="s">
        <v>966</v>
      </c>
      <c r="O125" s="606"/>
      <c r="P125" s="545" t="s">
        <v>965</v>
      </c>
    </row>
    <row r="126" spans="1:16" ht="60">
      <c r="A126" s="542">
        <v>16</v>
      </c>
      <c r="B126" s="543" t="s">
        <v>181</v>
      </c>
      <c r="C126" s="577" t="s">
        <v>963</v>
      </c>
      <c r="D126" s="373" t="s">
        <v>1092</v>
      </c>
      <c r="E126" s="545" t="s">
        <v>965</v>
      </c>
      <c r="F126" s="543" t="s">
        <v>966</v>
      </c>
      <c r="G126" s="609">
        <f t="shared" si="9"/>
        <v>1425000</v>
      </c>
      <c r="H126" s="609">
        <f t="shared" si="10"/>
        <v>75000</v>
      </c>
      <c r="I126" s="610"/>
      <c r="J126" s="610"/>
      <c r="K126" s="611"/>
      <c r="L126" s="611"/>
      <c r="M126" s="612">
        <v>1500000</v>
      </c>
      <c r="N126" s="543" t="s">
        <v>966</v>
      </c>
      <c r="O126" s="606"/>
      <c r="P126" s="545" t="s">
        <v>965</v>
      </c>
    </row>
    <row r="127" spans="1:16" ht="60">
      <c r="A127" s="542">
        <v>17</v>
      </c>
      <c r="B127" s="543" t="s">
        <v>181</v>
      </c>
      <c r="C127" s="577" t="s">
        <v>963</v>
      </c>
      <c r="D127" s="373" t="s">
        <v>1093</v>
      </c>
      <c r="E127" s="545" t="s">
        <v>965</v>
      </c>
      <c r="F127" s="543" t="s">
        <v>966</v>
      </c>
      <c r="G127" s="609">
        <f t="shared" si="9"/>
        <v>760000</v>
      </c>
      <c r="H127" s="609">
        <f t="shared" si="10"/>
        <v>40000</v>
      </c>
      <c r="I127" s="610"/>
      <c r="J127" s="610"/>
      <c r="K127" s="611"/>
      <c r="L127" s="611"/>
      <c r="M127" s="612">
        <v>800000</v>
      </c>
      <c r="N127" s="543" t="s">
        <v>966</v>
      </c>
      <c r="O127" s="606"/>
      <c r="P127" s="545" t="s">
        <v>965</v>
      </c>
    </row>
    <row r="128" spans="1:16" ht="60">
      <c r="A128" s="542">
        <v>18</v>
      </c>
      <c r="B128" s="543" t="s">
        <v>181</v>
      </c>
      <c r="C128" s="577" t="s">
        <v>963</v>
      </c>
      <c r="D128" s="373" t="s">
        <v>1094</v>
      </c>
      <c r="E128" s="545" t="s">
        <v>965</v>
      </c>
      <c r="F128" s="543" t="s">
        <v>966</v>
      </c>
      <c r="G128" s="609">
        <f t="shared" si="9"/>
        <v>513000</v>
      </c>
      <c r="H128" s="609">
        <f t="shared" si="10"/>
        <v>27000</v>
      </c>
      <c r="I128" s="610"/>
      <c r="J128" s="610"/>
      <c r="K128" s="611"/>
      <c r="L128" s="611"/>
      <c r="M128" s="612">
        <v>540000</v>
      </c>
      <c r="N128" s="543" t="s">
        <v>966</v>
      </c>
      <c r="O128" s="606"/>
      <c r="P128" s="545" t="s">
        <v>965</v>
      </c>
    </row>
    <row r="129" spans="1:16" ht="60">
      <c r="A129" s="542">
        <v>19</v>
      </c>
      <c r="B129" s="543" t="s">
        <v>181</v>
      </c>
      <c r="C129" s="577" t="s">
        <v>963</v>
      </c>
      <c r="D129" s="373" t="s">
        <v>1095</v>
      </c>
      <c r="E129" s="545" t="s">
        <v>965</v>
      </c>
      <c r="F129" s="543" t="s">
        <v>966</v>
      </c>
      <c r="G129" s="609">
        <f t="shared" si="9"/>
        <v>788500</v>
      </c>
      <c r="H129" s="609">
        <f t="shared" si="10"/>
        <v>41500</v>
      </c>
      <c r="I129" s="610"/>
      <c r="J129" s="610"/>
      <c r="K129" s="611"/>
      <c r="L129" s="611"/>
      <c r="M129" s="612">
        <v>830000</v>
      </c>
      <c r="N129" s="543" t="s">
        <v>966</v>
      </c>
      <c r="O129" s="606"/>
      <c r="P129" s="545" t="s">
        <v>965</v>
      </c>
    </row>
    <row r="130" spans="1:16" ht="60">
      <c r="A130" s="542">
        <v>20</v>
      </c>
      <c r="B130" s="543" t="s">
        <v>181</v>
      </c>
      <c r="C130" s="577" t="s">
        <v>963</v>
      </c>
      <c r="D130" s="373" t="s">
        <v>1096</v>
      </c>
      <c r="E130" s="545" t="s">
        <v>965</v>
      </c>
      <c r="F130" s="543" t="s">
        <v>966</v>
      </c>
      <c r="G130" s="609">
        <f t="shared" si="9"/>
        <v>380000</v>
      </c>
      <c r="H130" s="609">
        <f t="shared" si="10"/>
        <v>20000</v>
      </c>
      <c r="I130" s="610"/>
      <c r="J130" s="610"/>
      <c r="K130" s="611"/>
      <c r="L130" s="611"/>
      <c r="M130" s="612">
        <v>400000</v>
      </c>
      <c r="N130" s="543" t="s">
        <v>966</v>
      </c>
      <c r="O130" s="606"/>
      <c r="P130" s="545" t="s">
        <v>965</v>
      </c>
    </row>
    <row r="131" spans="1:16" ht="60">
      <c r="A131" s="542">
        <v>21</v>
      </c>
      <c r="B131" s="543" t="s">
        <v>181</v>
      </c>
      <c r="C131" s="577" t="s">
        <v>963</v>
      </c>
      <c r="D131" s="373" t="s">
        <v>1097</v>
      </c>
      <c r="E131" s="545" t="s">
        <v>965</v>
      </c>
      <c r="F131" s="543" t="s">
        <v>966</v>
      </c>
      <c r="G131" s="609">
        <f t="shared" si="9"/>
        <v>551000</v>
      </c>
      <c r="H131" s="609">
        <f t="shared" si="10"/>
        <v>29000</v>
      </c>
      <c r="I131" s="610"/>
      <c r="J131" s="610"/>
      <c r="K131" s="611"/>
      <c r="L131" s="611"/>
      <c r="M131" s="612">
        <v>580000</v>
      </c>
      <c r="N131" s="543" t="s">
        <v>966</v>
      </c>
      <c r="O131" s="606"/>
      <c r="P131" s="545" t="s">
        <v>965</v>
      </c>
    </row>
    <row r="132" spans="1:16" ht="60">
      <c r="A132" s="542">
        <v>22</v>
      </c>
      <c r="B132" s="543" t="s">
        <v>181</v>
      </c>
      <c r="C132" s="577" t="s">
        <v>963</v>
      </c>
      <c r="D132" s="373" t="s">
        <v>1098</v>
      </c>
      <c r="E132" s="545" t="s">
        <v>965</v>
      </c>
      <c r="F132" s="543" t="s">
        <v>966</v>
      </c>
      <c r="G132" s="609">
        <f t="shared" si="9"/>
        <v>760000</v>
      </c>
      <c r="H132" s="609">
        <f t="shared" si="10"/>
        <v>40000</v>
      </c>
      <c r="I132" s="610"/>
      <c r="J132" s="610"/>
      <c r="K132" s="611"/>
      <c r="L132" s="611"/>
      <c r="M132" s="612">
        <v>800000</v>
      </c>
      <c r="N132" s="543" t="s">
        <v>966</v>
      </c>
      <c r="O132" s="606"/>
      <c r="P132" s="545" t="s">
        <v>965</v>
      </c>
    </row>
    <row r="133" spans="1:16" ht="60">
      <c r="A133" s="542">
        <v>23</v>
      </c>
      <c r="B133" s="543" t="s">
        <v>181</v>
      </c>
      <c r="C133" s="577" t="s">
        <v>963</v>
      </c>
      <c r="D133" s="373" t="s">
        <v>1099</v>
      </c>
      <c r="E133" s="545" t="s">
        <v>965</v>
      </c>
      <c r="F133" s="543" t="s">
        <v>966</v>
      </c>
      <c r="G133" s="609">
        <f t="shared" si="9"/>
        <v>95000</v>
      </c>
      <c r="H133" s="609">
        <f t="shared" si="10"/>
        <v>5000</v>
      </c>
      <c r="I133" s="610"/>
      <c r="J133" s="610"/>
      <c r="K133" s="611"/>
      <c r="L133" s="611"/>
      <c r="M133" s="612">
        <v>100000</v>
      </c>
      <c r="N133" s="543" t="s">
        <v>966</v>
      </c>
      <c r="O133" s="606"/>
      <c r="P133" s="545" t="s">
        <v>965</v>
      </c>
    </row>
    <row r="134" spans="1:16" ht="60">
      <c r="A134" s="542">
        <v>24</v>
      </c>
      <c r="B134" s="543" t="s">
        <v>181</v>
      </c>
      <c r="C134" s="577" t="s">
        <v>963</v>
      </c>
      <c r="D134" s="373" t="s">
        <v>1100</v>
      </c>
      <c r="E134" s="545" t="s">
        <v>965</v>
      </c>
      <c r="F134" s="543" t="s">
        <v>966</v>
      </c>
      <c r="G134" s="609">
        <f t="shared" si="9"/>
        <v>1444000</v>
      </c>
      <c r="H134" s="609">
        <f t="shared" si="10"/>
        <v>76000</v>
      </c>
      <c r="I134" s="610"/>
      <c r="J134" s="610"/>
      <c r="K134" s="611"/>
      <c r="L134" s="611"/>
      <c r="M134" s="612">
        <v>1520000</v>
      </c>
      <c r="N134" s="543" t="s">
        <v>966</v>
      </c>
      <c r="O134" s="606"/>
      <c r="P134" s="545" t="s">
        <v>965</v>
      </c>
    </row>
    <row r="135" spans="1:16" ht="60">
      <c r="A135" s="542">
        <v>25</v>
      </c>
      <c r="B135" s="543" t="s">
        <v>181</v>
      </c>
      <c r="C135" s="577" t="s">
        <v>963</v>
      </c>
      <c r="D135" s="373" t="s">
        <v>1101</v>
      </c>
      <c r="E135" s="545" t="s">
        <v>965</v>
      </c>
      <c r="F135" s="543" t="s">
        <v>966</v>
      </c>
      <c r="G135" s="609">
        <f t="shared" si="9"/>
        <v>1092500</v>
      </c>
      <c r="H135" s="609">
        <f t="shared" si="10"/>
        <v>57500</v>
      </c>
      <c r="I135" s="610"/>
      <c r="J135" s="610"/>
      <c r="K135" s="611"/>
      <c r="L135" s="611"/>
      <c r="M135" s="612">
        <v>1150000</v>
      </c>
      <c r="N135" s="543" t="s">
        <v>966</v>
      </c>
      <c r="O135" s="606"/>
      <c r="P135" s="545" t="s">
        <v>965</v>
      </c>
    </row>
    <row r="136" spans="1:16" ht="60">
      <c r="A136" s="542">
        <v>26</v>
      </c>
      <c r="B136" s="543" t="s">
        <v>181</v>
      </c>
      <c r="C136" s="577" t="s">
        <v>963</v>
      </c>
      <c r="D136" s="373" t="s">
        <v>1102</v>
      </c>
      <c r="E136" s="545" t="s">
        <v>965</v>
      </c>
      <c r="F136" s="543" t="s">
        <v>966</v>
      </c>
      <c r="G136" s="609">
        <f t="shared" si="9"/>
        <v>475000</v>
      </c>
      <c r="H136" s="609">
        <f t="shared" si="10"/>
        <v>25000</v>
      </c>
      <c r="I136" s="610"/>
      <c r="J136" s="610"/>
      <c r="K136" s="611"/>
      <c r="L136" s="611"/>
      <c r="M136" s="612">
        <v>500000</v>
      </c>
      <c r="N136" s="543" t="s">
        <v>966</v>
      </c>
      <c r="O136" s="606"/>
      <c r="P136" s="545" t="s">
        <v>965</v>
      </c>
    </row>
    <row r="137" spans="1:16" ht="60">
      <c r="A137" s="542">
        <v>27</v>
      </c>
      <c r="B137" s="543" t="s">
        <v>181</v>
      </c>
      <c r="C137" s="577" t="s">
        <v>963</v>
      </c>
      <c r="D137" s="373" t="s">
        <v>1103</v>
      </c>
      <c r="E137" s="545" t="s">
        <v>965</v>
      </c>
      <c r="F137" s="543" t="s">
        <v>966</v>
      </c>
      <c r="G137" s="609">
        <f t="shared" si="9"/>
        <v>285000</v>
      </c>
      <c r="H137" s="609">
        <f t="shared" si="10"/>
        <v>15000</v>
      </c>
      <c r="I137" s="610"/>
      <c r="J137" s="610"/>
      <c r="K137" s="611"/>
      <c r="L137" s="611"/>
      <c r="M137" s="612">
        <v>300000</v>
      </c>
      <c r="N137" s="543" t="s">
        <v>966</v>
      </c>
      <c r="O137" s="606"/>
      <c r="P137" s="545" t="s">
        <v>965</v>
      </c>
    </row>
    <row r="138" spans="1:16" ht="60">
      <c r="A138" s="542">
        <v>28</v>
      </c>
      <c r="B138" s="543" t="s">
        <v>181</v>
      </c>
      <c r="C138" s="577" t="s">
        <v>963</v>
      </c>
      <c r="D138" s="373" t="s">
        <v>1104</v>
      </c>
      <c r="E138" s="545" t="s">
        <v>965</v>
      </c>
      <c r="F138" s="543" t="s">
        <v>966</v>
      </c>
      <c r="G138" s="609">
        <f t="shared" si="9"/>
        <v>95000</v>
      </c>
      <c r="H138" s="609">
        <f t="shared" si="10"/>
        <v>5000</v>
      </c>
      <c r="I138" s="610"/>
      <c r="J138" s="610"/>
      <c r="K138" s="611"/>
      <c r="L138" s="611"/>
      <c r="M138" s="612">
        <v>100000</v>
      </c>
      <c r="N138" s="543" t="s">
        <v>966</v>
      </c>
      <c r="O138" s="606"/>
      <c r="P138" s="545" t="s">
        <v>965</v>
      </c>
    </row>
    <row r="139" spans="1:16" ht="60">
      <c r="A139" s="542">
        <v>29</v>
      </c>
      <c r="B139" s="543" t="s">
        <v>181</v>
      </c>
      <c r="C139" s="577" t="s">
        <v>963</v>
      </c>
      <c r="D139" s="373" t="s">
        <v>1105</v>
      </c>
      <c r="E139" s="545" t="s">
        <v>965</v>
      </c>
      <c r="F139" s="543" t="s">
        <v>966</v>
      </c>
      <c r="G139" s="609">
        <f t="shared" si="9"/>
        <v>142500</v>
      </c>
      <c r="H139" s="609">
        <f t="shared" si="10"/>
        <v>7500</v>
      </c>
      <c r="I139" s="610"/>
      <c r="J139" s="610"/>
      <c r="K139" s="611"/>
      <c r="L139" s="611"/>
      <c r="M139" s="612">
        <v>150000</v>
      </c>
      <c r="N139" s="543" t="s">
        <v>966</v>
      </c>
      <c r="O139" s="606"/>
      <c r="P139" s="545" t="s">
        <v>965</v>
      </c>
    </row>
    <row r="140" spans="1:16" ht="60">
      <c r="A140" s="542">
        <v>30</v>
      </c>
      <c r="B140" s="543" t="s">
        <v>181</v>
      </c>
      <c r="C140" s="577" t="s">
        <v>963</v>
      </c>
      <c r="D140" s="373" t="s">
        <v>1106</v>
      </c>
      <c r="E140" s="545" t="s">
        <v>965</v>
      </c>
      <c r="F140" s="543" t="s">
        <v>966</v>
      </c>
      <c r="G140" s="609">
        <f t="shared" si="9"/>
        <v>475000</v>
      </c>
      <c r="H140" s="609">
        <f t="shared" si="10"/>
        <v>25000</v>
      </c>
      <c r="I140" s="610"/>
      <c r="J140" s="610"/>
      <c r="K140" s="611"/>
      <c r="L140" s="611"/>
      <c r="M140" s="612">
        <v>500000</v>
      </c>
      <c r="N140" s="543" t="s">
        <v>966</v>
      </c>
      <c r="O140" s="606"/>
      <c r="P140" s="545" t="s">
        <v>965</v>
      </c>
    </row>
    <row r="141" spans="1:16" ht="60">
      <c r="A141" s="542">
        <v>31</v>
      </c>
      <c r="B141" s="543" t="s">
        <v>181</v>
      </c>
      <c r="C141" s="577" t="s">
        <v>963</v>
      </c>
      <c r="D141" s="373" t="s">
        <v>1107</v>
      </c>
      <c r="E141" s="545" t="s">
        <v>965</v>
      </c>
      <c r="F141" s="543" t="s">
        <v>966</v>
      </c>
      <c r="G141" s="609">
        <f t="shared" si="9"/>
        <v>285000</v>
      </c>
      <c r="H141" s="609">
        <f t="shared" si="10"/>
        <v>15000</v>
      </c>
      <c r="I141" s="610"/>
      <c r="J141" s="610"/>
      <c r="K141" s="611"/>
      <c r="L141" s="611"/>
      <c r="M141" s="612">
        <v>300000</v>
      </c>
      <c r="N141" s="543" t="s">
        <v>966</v>
      </c>
      <c r="O141" s="606"/>
      <c r="P141" s="545" t="s">
        <v>965</v>
      </c>
    </row>
    <row r="142" spans="1:16" ht="60">
      <c r="A142" s="542">
        <v>32</v>
      </c>
      <c r="B142" s="543" t="s">
        <v>181</v>
      </c>
      <c r="C142" s="577" t="s">
        <v>963</v>
      </c>
      <c r="D142" s="373" t="s">
        <v>1108</v>
      </c>
      <c r="E142" s="545" t="s">
        <v>965</v>
      </c>
      <c r="F142" s="543" t="s">
        <v>966</v>
      </c>
      <c r="G142" s="609">
        <f t="shared" si="9"/>
        <v>285000</v>
      </c>
      <c r="H142" s="609">
        <f t="shared" si="10"/>
        <v>15000</v>
      </c>
      <c r="I142" s="610"/>
      <c r="J142" s="610"/>
      <c r="K142" s="611"/>
      <c r="L142" s="611"/>
      <c r="M142" s="612">
        <v>300000</v>
      </c>
      <c r="N142" s="543" t="s">
        <v>966</v>
      </c>
      <c r="O142" s="606"/>
      <c r="P142" s="545" t="s">
        <v>965</v>
      </c>
    </row>
    <row r="143" spans="1:16" ht="60">
      <c r="A143" s="542">
        <v>33</v>
      </c>
      <c r="B143" s="543" t="s">
        <v>181</v>
      </c>
      <c r="C143" s="577" t="s">
        <v>963</v>
      </c>
      <c r="D143" s="373" t="s">
        <v>1109</v>
      </c>
      <c r="E143" s="545" t="s">
        <v>965</v>
      </c>
      <c r="F143" s="543" t="s">
        <v>966</v>
      </c>
      <c r="G143" s="609">
        <f t="shared" si="9"/>
        <v>380000</v>
      </c>
      <c r="H143" s="609">
        <f t="shared" si="10"/>
        <v>20000</v>
      </c>
      <c r="I143" s="610"/>
      <c r="J143" s="610"/>
      <c r="K143" s="611"/>
      <c r="L143" s="611"/>
      <c r="M143" s="612">
        <v>400000</v>
      </c>
      <c r="N143" s="543" t="s">
        <v>966</v>
      </c>
      <c r="O143" s="606"/>
      <c r="P143" s="545" t="s">
        <v>965</v>
      </c>
    </row>
    <row r="144" spans="1:16" ht="60">
      <c r="A144" s="542">
        <v>34</v>
      </c>
      <c r="B144" s="543" t="s">
        <v>181</v>
      </c>
      <c r="C144" s="577" t="s">
        <v>963</v>
      </c>
      <c r="D144" s="373" t="s">
        <v>1110</v>
      </c>
      <c r="E144" s="545" t="s">
        <v>965</v>
      </c>
      <c r="F144" s="543" t="s">
        <v>966</v>
      </c>
      <c r="G144" s="609">
        <f t="shared" si="9"/>
        <v>142500</v>
      </c>
      <c r="H144" s="609">
        <f t="shared" si="10"/>
        <v>7500</v>
      </c>
      <c r="I144" s="610"/>
      <c r="J144" s="610"/>
      <c r="K144" s="611"/>
      <c r="L144" s="611"/>
      <c r="M144" s="612">
        <v>150000</v>
      </c>
      <c r="N144" s="543" t="s">
        <v>966</v>
      </c>
      <c r="O144" s="606"/>
      <c r="P144" s="545" t="s">
        <v>965</v>
      </c>
    </row>
    <row r="145" spans="1:16" ht="60">
      <c r="A145" s="542">
        <v>35</v>
      </c>
      <c r="B145" s="543" t="s">
        <v>181</v>
      </c>
      <c r="C145" s="577" t="s">
        <v>963</v>
      </c>
      <c r="D145" s="373" t="s">
        <v>1111</v>
      </c>
      <c r="E145" s="545" t="s">
        <v>965</v>
      </c>
      <c r="F145" s="543" t="s">
        <v>966</v>
      </c>
      <c r="G145" s="609">
        <f t="shared" si="9"/>
        <v>380000</v>
      </c>
      <c r="H145" s="609">
        <f t="shared" si="10"/>
        <v>20000</v>
      </c>
      <c r="I145" s="610"/>
      <c r="J145" s="610"/>
      <c r="K145" s="611"/>
      <c r="L145" s="611"/>
      <c r="M145" s="612">
        <v>400000</v>
      </c>
      <c r="N145" s="543" t="s">
        <v>966</v>
      </c>
      <c r="O145" s="606"/>
      <c r="P145" s="545" t="s">
        <v>965</v>
      </c>
    </row>
    <row r="146" spans="1:16" ht="60">
      <c r="A146" s="542">
        <v>36</v>
      </c>
      <c r="B146" s="543" t="s">
        <v>181</v>
      </c>
      <c r="C146" s="577" t="s">
        <v>963</v>
      </c>
      <c r="D146" s="373" t="s">
        <v>1112</v>
      </c>
      <c r="E146" s="545" t="s">
        <v>965</v>
      </c>
      <c r="F146" s="543" t="s">
        <v>966</v>
      </c>
      <c r="G146" s="609">
        <f t="shared" si="9"/>
        <v>66500</v>
      </c>
      <c r="H146" s="609">
        <f t="shared" si="10"/>
        <v>3500</v>
      </c>
      <c r="I146" s="610"/>
      <c r="J146" s="610"/>
      <c r="K146" s="611"/>
      <c r="L146" s="611"/>
      <c r="M146" s="612">
        <v>70000</v>
      </c>
      <c r="N146" s="543" t="s">
        <v>966</v>
      </c>
      <c r="O146" s="606"/>
      <c r="P146" s="545" t="s">
        <v>965</v>
      </c>
    </row>
    <row r="147" spans="1:16" ht="60">
      <c r="A147" s="542">
        <v>37</v>
      </c>
      <c r="B147" s="543" t="s">
        <v>181</v>
      </c>
      <c r="C147" s="577" t="s">
        <v>963</v>
      </c>
      <c r="D147" s="373" t="s">
        <v>1113</v>
      </c>
      <c r="E147" s="545" t="s">
        <v>965</v>
      </c>
      <c r="F147" s="543" t="s">
        <v>966</v>
      </c>
      <c r="G147" s="609">
        <f t="shared" si="9"/>
        <v>161500</v>
      </c>
      <c r="H147" s="609">
        <f t="shared" si="10"/>
        <v>8500</v>
      </c>
      <c r="I147" s="610"/>
      <c r="J147" s="610"/>
      <c r="K147" s="611"/>
      <c r="L147" s="611"/>
      <c r="M147" s="612">
        <v>170000</v>
      </c>
      <c r="N147" s="543" t="s">
        <v>966</v>
      </c>
      <c r="O147" s="606"/>
      <c r="P147" s="545" t="s">
        <v>965</v>
      </c>
    </row>
    <row r="148" spans="1:16" ht="60">
      <c r="A148" s="542">
        <v>38</v>
      </c>
      <c r="B148" s="543" t="s">
        <v>181</v>
      </c>
      <c r="C148" s="577" t="s">
        <v>963</v>
      </c>
      <c r="D148" s="373" t="s">
        <v>1114</v>
      </c>
      <c r="E148" s="545" t="s">
        <v>965</v>
      </c>
      <c r="F148" s="543" t="s">
        <v>966</v>
      </c>
      <c r="G148" s="609">
        <f t="shared" si="9"/>
        <v>142500</v>
      </c>
      <c r="H148" s="609">
        <f t="shared" si="10"/>
        <v>7500</v>
      </c>
      <c r="I148" s="610"/>
      <c r="J148" s="610"/>
      <c r="K148" s="611"/>
      <c r="L148" s="611"/>
      <c r="M148" s="612">
        <v>150000</v>
      </c>
      <c r="N148" s="543" t="s">
        <v>966</v>
      </c>
      <c r="O148" s="606"/>
      <c r="P148" s="545" t="s">
        <v>965</v>
      </c>
    </row>
    <row r="149" spans="1:16" ht="60">
      <c r="A149" s="542">
        <v>39</v>
      </c>
      <c r="B149" s="543" t="s">
        <v>181</v>
      </c>
      <c r="C149" s="577" t="s">
        <v>963</v>
      </c>
      <c r="D149" s="373" t="s">
        <v>1115</v>
      </c>
      <c r="E149" s="545" t="s">
        <v>965</v>
      </c>
      <c r="F149" s="543" t="s">
        <v>966</v>
      </c>
      <c r="G149" s="609">
        <f t="shared" si="9"/>
        <v>570000</v>
      </c>
      <c r="H149" s="609">
        <f t="shared" si="10"/>
        <v>30000</v>
      </c>
      <c r="I149" s="610"/>
      <c r="J149" s="610"/>
      <c r="K149" s="611"/>
      <c r="L149" s="611"/>
      <c r="M149" s="612">
        <v>600000</v>
      </c>
      <c r="N149" s="543" t="s">
        <v>966</v>
      </c>
      <c r="O149" s="606"/>
      <c r="P149" s="545" t="s">
        <v>965</v>
      </c>
    </row>
    <row r="150" spans="1:16" ht="60">
      <c r="A150" s="542">
        <v>40</v>
      </c>
      <c r="B150" s="543" t="s">
        <v>181</v>
      </c>
      <c r="C150" s="577" t="s">
        <v>963</v>
      </c>
      <c r="D150" s="373" t="s">
        <v>1116</v>
      </c>
      <c r="E150" s="545" t="s">
        <v>965</v>
      </c>
      <c r="F150" s="543" t="s">
        <v>966</v>
      </c>
      <c r="G150" s="609">
        <f t="shared" si="9"/>
        <v>190000</v>
      </c>
      <c r="H150" s="609">
        <f t="shared" si="10"/>
        <v>10000</v>
      </c>
      <c r="I150" s="610"/>
      <c r="J150" s="610"/>
      <c r="K150" s="611"/>
      <c r="L150" s="611"/>
      <c r="M150" s="612">
        <v>200000</v>
      </c>
      <c r="N150" s="543" t="s">
        <v>966</v>
      </c>
      <c r="O150" s="606"/>
      <c r="P150" s="545" t="s">
        <v>965</v>
      </c>
    </row>
    <row r="151" spans="1:16" ht="60">
      <c r="A151" s="542">
        <v>41</v>
      </c>
      <c r="B151" s="543" t="s">
        <v>181</v>
      </c>
      <c r="C151" s="577" t="s">
        <v>963</v>
      </c>
      <c r="D151" s="373" t="s">
        <v>1117</v>
      </c>
      <c r="E151" s="545" t="s">
        <v>965</v>
      </c>
      <c r="F151" s="543" t="s">
        <v>966</v>
      </c>
      <c r="G151" s="609">
        <f t="shared" si="9"/>
        <v>285000</v>
      </c>
      <c r="H151" s="609">
        <f t="shared" si="10"/>
        <v>15000</v>
      </c>
      <c r="I151" s="610"/>
      <c r="J151" s="610"/>
      <c r="K151" s="611"/>
      <c r="L151" s="611"/>
      <c r="M151" s="612">
        <v>300000</v>
      </c>
      <c r="N151" s="543" t="s">
        <v>966</v>
      </c>
      <c r="O151" s="606"/>
      <c r="P151" s="545" t="s">
        <v>965</v>
      </c>
    </row>
    <row r="152" spans="1:16" ht="60">
      <c r="A152" s="542">
        <v>42</v>
      </c>
      <c r="B152" s="543" t="s">
        <v>181</v>
      </c>
      <c r="C152" s="577" t="s">
        <v>963</v>
      </c>
      <c r="D152" s="373" t="s">
        <v>1118</v>
      </c>
      <c r="E152" s="545" t="s">
        <v>965</v>
      </c>
      <c r="F152" s="543" t="s">
        <v>966</v>
      </c>
      <c r="G152" s="609">
        <f t="shared" si="9"/>
        <v>285000</v>
      </c>
      <c r="H152" s="609">
        <f t="shared" si="10"/>
        <v>15000</v>
      </c>
      <c r="I152" s="610"/>
      <c r="J152" s="610"/>
      <c r="K152" s="611"/>
      <c r="L152" s="611"/>
      <c r="M152" s="612">
        <v>300000</v>
      </c>
      <c r="N152" s="543" t="s">
        <v>966</v>
      </c>
      <c r="O152" s="606"/>
      <c r="P152" s="545" t="s">
        <v>965</v>
      </c>
    </row>
    <row r="153" spans="1:16" ht="60">
      <c r="A153" s="542">
        <v>43</v>
      </c>
      <c r="B153" s="543" t="s">
        <v>181</v>
      </c>
      <c r="C153" s="577" t="s">
        <v>963</v>
      </c>
      <c r="D153" s="373" t="s">
        <v>1119</v>
      </c>
      <c r="E153" s="545" t="s">
        <v>965</v>
      </c>
      <c r="F153" s="543" t="s">
        <v>966</v>
      </c>
      <c r="G153" s="609">
        <f t="shared" si="9"/>
        <v>380000</v>
      </c>
      <c r="H153" s="609">
        <f t="shared" si="10"/>
        <v>20000</v>
      </c>
      <c r="I153" s="610"/>
      <c r="J153" s="610"/>
      <c r="K153" s="611"/>
      <c r="L153" s="611"/>
      <c r="M153" s="612">
        <v>400000</v>
      </c>
      <c r="N153" s="543" t="s">
        <v>966</v>
      </c>
      <c r="O153" s="606"/>
      <c r="P153" s="545" t="s">
        <v>965</v>
      </c>
    </row>
    <row r="154" spans="1:16" ht="60">
      <c r="A154" s="542">
        <v>44</v>
      </c>
      <c r="B154" s="543" t="s">
        <v>181</v>
      </c>
      <c r="C154" s="577" t="s">
        <v>963</v>
      </c>
      <c r="D154" s="373" t="s">
        <v>1120</v>
      </c>
      <c r="E154" s="545" t="s">
        <v>965</v>
      </c>
      <c r="F154" s="543" t="s">
        <v>966</v>
      </c>
      <c r="G154" s="609">
        <f t="shared" si="9"/>
        <v>123500</v>
      </c>
      <c r="H154" s="609">
        <f t="shared" si="10"/>
        <v>6500</v>
      </c>
      <c r="I154" s="610"/>
      <c r="J154" s="610"/>
      <c r="K154" s="611"/>
      <c r="L154" s="611"/>
      <c r="M154" s="612">
        <v>130000</v>
      </c>
      <c r="N154" s="543" t="s">
        <v>966</v>
      </c>
      <c r="O154" s="606"/>
      <c r="P154" s="545" t="s">
        <v>965</v>
      </c>
    </row>
    <row r="155" spans="1:16" ht="60">
      <c r="A155" s="542">
        <v>45</v>
      </c>
      <c r="B155" s="543" t="s">
        <v>181</v>
      </c>
      <c r="C155" s="577" t="s">
        <v>963</v>
      </c>
      <c r="D155" s="373" t="s">
        <v>1121</v>
      </c>
      <c r="E155" s="545" t="s">
        <v>965</v>
      </c>
      <c r="F155" s="543" t="s">
        <v>966</v>
      </c>
      <c r="G155" s="609">
        <f t="shared" si="9"/>
        <v>570000</v>
      </c>
      <c r="H155" s="609">
        <f t="shared" si="10"/>
        <v>30000</v>
      </c>
      <c r="I155" s="610"/>
      <c r="J155" s="610"/>
      <c r="K155" s="611"/>
      <c r="L155" s="611"/>
      <c r="M155" s="612">
        <v>600000</v>
      </c>
      <c r="N155" s="543" t="s">
        <v>966</v>
      </c>
      <c r="O155" s="606"/>
      <c r="P155" s="545" t="s">
        <v>965</v>
      </c>
    </row>
    <row r="156" spans="1:16" ht="60">
      <c r="A156" s="542">
        <v>46</v>
      </c>
      <c r="B156" s="543" t="s">
        <v>181</v>
      </c>
      <c r="C156" s="577" t="s">
        <v>963</v>
      </c>
      <c r="D156" s="373" t="s">
        <v>1122</v>
      </c>
      <c r="E156" s="545" t="s">
        <v>965</v>
      </c>
      <c r="F156" s="543" t="s">
        <v>966</v>
      </c>
      <c r="G156" s="609">
        <f t="shared" si="9"/>
        <v>712500</v>
      </c>
      <c r="H156" s="609">
        <f t="shared" si="10"/>
        <v>37500</v>
      </c>
      <c r="I156" s="610"/>
      <c r="J156" s="610"/>
      <c r="K156" s="611"/>
      <c r="L156" s="611"/>
      <c r="M156" s="612">
        <v>750000</v>
      </c>
      <c r="N156" s="543" t="s">
        <v>966</v>
      </c>
      <c r="O156" s="606"/>
      <c r="P156" s="545" t="s">
        <v>965</v>
      </c>
    </row>
    <row r="157" spans="1:16" ht="60">
      <c r="A157" s="542">
        <v>47</v>
      </c>
      <c r="B157" s="543" t="s">
        <v>181</v>
      </c>
      <c r="C157" s="577" t="s">
        <v>963</v>
      </c>
      <c r="D157" s="373" t="s">
        <v>1123</v>
      </c>
      <c r="E157" s="545" t="s">
        <v>965</v>
      </c>
      <c r="F157" s="543" t="s">
        <v>966</v>
      </c>
      <c r="G157" s="609">
        <f t="shared" si="9"/>
        <v>380000</v>
      </c>
      <c r="H157" s="609">
        <f t="shared" si="10"/>
        <v>20000</v>
      </c>
      <c r="I157" s="610"/>
      <c r="J157" s="610"/>
      <c r="K157" s="611"/>
      <c r="L157" s="611"/>
      <c r="M157" s="612">
        <v>400000</v>
      </c>
      <c r="N157" s="543" t="s">
        <v>966</v>
      </c>
      <c r="O157" s="606"/>
      <c r="P157" s="545" t="s">
        <v>965</v>
      </c>
    </row>
    <row r="158" spans="1:16" ht="60">
      <c r="A158" s="542">
        <v>48</v>
      </c>
      <c r="B158" s="543" t="s">
        <v>181</v>
      </c>
      <c r="C158" s="577" t="s">
        <v>963</v>
      </c>
      <c r="D158" s="373" t="s">
        <v>1124</v>
      </c>
      <c r="E158" s="545" t="s">
        <v>965</v>
      </c>
      <c r="F158" s="543" t="s">
        <v>966</v>
      </c>
      <c r="G158" s="609">
        <f t="shared" si="9"/>
        <v>665000</v>
      </c>
      <c r="H158" s="609">
        <f t="shared" si="10"/>
        <v>35000</v>
      </c>
      <c r="I158" s="610"/>
      <c r="J158" s="610"/>
      <c r="K158" s="611"/>
      <c r="L158" s="611"/>
      <c r="M158" s="612">
        <v>700000</v>
      </c>
      <c r="N158" s="543" t="s">
        <v>966</v>
      </c>
      <c r="O158" s="606"/>
      <c r="P158" s="545" t="s">
        <v>965</v>
      </c>
    </row>
    <row r="159" spans="1:16" ht="60">
      <c r="A159" s="542">
        <v>49</v>
      </c>
      <c r="B159" s="543" t="s">
        <v>181</v>
      </c>
      <c r="C159" s="577" t="s">
        <v>963</v>
      </c>
      <c r="D159" s="373" t="s">
        <v>1125</v>
      </c>
      <c r="E159" s="545" t="s">
        <v>965</v>
      </c>
      <c r="F159" s="543" t="s">
        <v>966</v>
      </c>
      <c r="G159" s="609">
        <f t="shared" si="9"/>
        <v>570000</v>
      </c>
      <c r="H159" s="609">
        <f t="shared" si="10"/>
        <v>30000</v>
      </c>
      <c r="I159" s="610"/>
      <c r="J159" s="610"/>
      <c r="K159" s="611"/>
      <c r="L159" s="611"/>
      <c r="M159" s="612">
        <v>600000</v>
      </c>
      <c r="N159" s="543" t="s">
        <v>966</v>
      </c>
      <c r="O159" s="606"/>
      <c r="P159" s="545" t="s">
        <v>965</v>
      </c>
    </row>
    <row r="160" spans="1:16" ht="60">
      <c r="A160" s="542">
        <v>50</v>
      </c>
      <c r="B160" s="543" t="s">
        <v>181</v>
      </c>
      <c r="C160" s="577" t="s">
        <v>963</v>
      </c>
      <c r="D160" s="373" t="s">
        <v>1126</v>
      </c>
      <c r="E160" s="545" t="s">
        <v>965</v>
      </c>
      <c r="F160" s="543" t="s">
        <v>966</v>
      </c>
      <c r="G160" s="609">
        <f t="shared" si="9"/>
        <v>665000</v>
      </c>
      <c r="H160" s="609">
        <f t="shared" si="10"/>
        <v>35000</v>
      </c>
      <c r="I160" s="610"/>
      <c r="J160" s="610"/>
      <c r="K160" s="611"/>
      <c r="L160" s="611"/>
      <c r="M160" s="612">
        <v>700000</v>
      </c>
      <c r="N160" s="543" t="s">
        <v>966</v>
      </c>
      <c r="O160" s="606"/>
      <c r="P160" s="545" t="s">
        <v>965</v>
      </c>
    </row>
    <row r="161" spans="1:16" ht="60">
      <c r="A161" s="542">
        <v>51</v>
      </c>
      <c r="B161" s="543" t="s">
        <v>181</v>
      </c>
      <c r="C161" s="577" t="s">
        <v>963</v>
      </c>
      <c r="D161" s="373" t="s">
        <v>1127</v>
      </c>
      <c r="E161" s="545" t="s">
        <v>965</v>
      </c>
      <c r="F161" s="543" t="s">
        <v>966</v>
      </c>
      <c r="G161" s="609">
        <f t="shared" si="9"/>
        <v>855000</v>
      </c>
      <c r="H161" s="609">
        <f t="shared" si="10"/>
        <v>45000</v>
      </c>
      <c r="I161" s="610"/>
      <c r="J161" s="610"/>
      <c r="K161" s="611"/>
      <c r="L161" s="611"/>
      <c r="M161" s="612">
        <v>900000</v>
      </c>
      <c r="N161" s="543" t="s">
        <v>966</v>
      </c>
      <c r="O161" s="606"/>
      <c r="P161" s="545" t="s">
        <v>965</v>
      </c>
    </row>
    <row r="162" spans="1:16" ht="60">
      <c r="A162" s="542">
        <v>52</v>
      </c>
      <c r="B162" s="543" t="s">
        <v>181</v>
      </c>
      <c r="C162" s="577" t="s">
        <v>963</v>
      </c>
      <c r="D162" s="373" t="s">
        <v>1128</v>
      </c>
      <c r="E162" s="545" t="s">
        <v>965</v>
      </c>
      <c r="F162" s="543" t="s">
        <v>966</v>
      </c>
      <c r="G162" s="609">
        <f t="shared" si="9"/>
        <v>190000</v>
      </c>
      <c r="H162" s="609">
        <f t="shared" si="10"/>
        <v>10000</v>
      </c>
      <c r="I162" s="610"/>
      <c r="J162" s="610"/>
      <c r="K162" s="611"/>
      <c r="L162" s="611"/>
      <c r="M162" s="612">
        <v>200000</v>
      </c>
      <c r="N162" s="543" t="s">
        <v>966</v>
      </c>
      <c r="O162" s="606"/>
      <c r="P162" s="545" t="s">
        <v>965</v>
      </c>
    </row>
    <row r="163" spans="1:16" ht="60">
      <c r="A163" s="542">
        <v>53</v>
      </c>
      <c r="B163" s="543" t="s">
        <v>181</v>
      </c>
      <c r="C163" s="577" t="s">
        <v>963</v>
      </c>
      <c r="D163" s="373" t="s">
        <v>1129</v>
      </c>
      <c r="E163" s="545" t="s">
        <v>965</v>
      </c>
      <c r="F163" s="543" t="s">
        <v>966</v>
      </c>
      <c r="G163" s="609">
        <f t="shared" si="9"/>
        <v>323000</v>
      </c>
      <c r="H163" s="609">
        <f t="shared" si="10"/>
        <v>17000</v>
      </c>
      <c r="I163" s="610"/>
      <c r="J163" s="610"/>
      <c r="K163" s="611"/>
      <c r="L163" s="611"/>
      <c r="M163" s="612">
        <v>340000</v>
      </c>
      <c r="N163" s="543" t="s">
        <v>966</v>
      </c>
      <c r="O163" s="606"/>
      <c r="P163" s="545" t="s">
        <v>965</v>
      </c>
    </row>
    <row r="164" spans="1:16" ht="60">
      <c r="A164" s="542">
        <v>54</v>
      </c>
      <c r="B164" s="543" t="s">
        <v>181</v>
      </c>
      <c r="C164" s="577" t="s">
        <v>963</v>
      </c>
      <c r="D164" s="373" t="s">
        <v>1130</v>
      </c>
      <c r="E164" s="545" t="s">
        <v>965</v>
      </c>
      <c r="F164" s="543" t="s">
        <v>966</v>
      </c>
      <c r="G164" s="609">
        <f t="shared" si="9"/>
        <v>570000</v>
      </c>
      <c r="H164" s="609">
        <f t="shared" si="10"/>
        <v>30000</v>
      </c>
      <c r="I164" s="610"/>
      <c r="J164" s="610"/>
      <c r="K164" s="611"/>
      <c r="L164" s="611"/>
      <c r="M164" s="612">
        <v>600000</v>
      </c>
      <c r="N164" s="543" t="s">
        <v>966</v>
      </c>
      <c r="O164" s="606"/>
      <c r="P164" s="545" t="s">
        <v>965</v>
      </c>
    </row>
    <row r="165" spans="1:16" ht="60">
      <c r="A165" s="542">
        <v>55</v>
      </c>
      <c r="B165" s="543" t="s">
        <v>181</v>
      </c>
      <c r="C165" s="577" t="s">
        <v>963</v>
      </c>
      <c r="D165" s="373" t="s">
        <v>1131</v>
      </c>
      <c r="E165" s="545" t="s">
        <v>965</v>
      </c>
      <c r="F165" s="543" t="s">
        <v>966</v>
      </c>
      <c r="G165" s="609">
        <f t="shared" si="9"/>
        <v>380000</v>
      </c>
      <c r="H165" s="609">
        <f t="shared" si="10"/>
        <v>20000</v>
      </c>
      <c r="I165" s="610"/>
      <c r="J165" s="610"/>
      <c r="K165" s="611"/>
      <c r="L165" s="611"/>
      <c r="M165" s="612">
        <v>400000</v>
      </c>
      <c r="N165" s="543" t="s">
        <v>966</v>
      </c>
      <c r="O165" s="606"/>
      <c r="P165" s="545" t="s">
        <v>965</v>
      </c>
    </row>
    <row r="166" spans="1:16" ht="78.75">
      <c r="A166" s="542">
        <v>56</v>
      </c>
      <c r="B166" s="543" t="s">
        <v>181</v>
      </c>
      <c r="C166" s="577" t="s">
        <v>963</v>
      </c>
      <c r="D166" s="363" t="s">
        <v>1132</v>
      </c>
      <c r="E166" s="545" t="s">
        <v>1133</v>
      </c>
      <c r="F166" s="543" t="s">
        <v>966</v>
      </c>
      <c r="G166" s="609">
        <f t="shared" si="9"/>
        <v>950000</v>
      </c>
      <c r="H166" s="609">
        <f t="shared" si="10"/>
        <v>50000</v>
      </c>
      <c r="I166" s="611"/>
      <c r="J166" s="611"/>
      <c r="K166" s="611"/>
      <c r="L166" s="611"/>
      <c r="M166" s="613">
        <v>1000000</v>
      </c>
      <c r="N166" s="543" t="s">
        <v>966</v>
      </c>
      <c r="O166" s="606"/>
      <c r="P166" s="545" t="s">
        <v>1133</v>
      </c>
    </row>
    <row r="167" spans="1:16" ht="60">
      <c r="A167" s="607">
        <v>57</v>
      </c>
      <c r="B167" s="543" t="s">
        <v>181</v>
      </c>
      <c r="C167" s="577" t="s">
        <v>963</v>
      </c>
      <c r="D167" s="614" t="s">
        <v>1134</v>
      </c>
      <c r="E167" s="545" t="s">
        <v>626</v>
      </c>
      <c r="F167" s="543" t="s">
        <v>966</v>
      </c>
      <c r="G167" s="609">
        <f t="shared" si="9"/>
        <v>99837.09599999999</v>
      </c>
      <c r="H167" s="609">
        <f t="shared" si="10"/>
        <v>5254.5840000000026</v>
      </c>
      <c r="I167" s="545"/>
      <c r="J167" s="615"/>
      <c r="K167" s="611"/>
      <c r="L167" s="611"/>
      <c r="M167" s="616">
        <v>105091.68</v>
      </c>
      <c r="N167" s="543" t="s">
        <v>966</v>
      </c>
      <c r="O167" s="606"/>
      <c r="P167" s="545" t="s">
        <v>626</v>
      </c>
    </row>
    <row r="168" spans="1:16" ht="60">
      <c r="A168" s="607">
        <v>58</v>
      </c>
      <c r="B168" s="543" t="s">
        <v>181</v>
      </c>
      <c r="C168" s="577" t="s">
        <v>963</v>
      </c>
      <c r="D168" s="617" t="s">
        <v>1135</v>
      </c>
      <c r="E168" s="545" t="s">
        <v>626</v>
      </c>
      <c r="F168" s="543" t="s">
        <v>966</v>
      </c>
      <c r="G168" s="609">
        <f t="shared" si="9"/>
        <v>114163.39049999999</v>
      </c>
      <c r="H168" s="609">
        <f t="shared" si="10"/>
        <v>6008.5995000000112</v>
      </c>
      <c r="I168" s="545"/>
      <c r="J168" s="615"/>
      <c r="K168" s="611"/>
      <c r="L168" s="611"/>
      <c r="M168" s="618">
        <v>120171.99</v>
      </c>
      <c r="N168" s="543" t="s">
        <v>966</v>
      </c>
      <c r="O168" s="606"/>
      <c r="P168" s="545" t="s">
        <v>626</v>
      </c>
    </row>
    <row r="169" spans="1:16" ht="60">
      <c r="A169" s="607">
        <v>59</v>
      </c>
      <c r="B169" s="543" t="s">
        <v>181</v>
      </c>
      <c r="C169" s="577" t="s">
        <v>963</v>
      </c>
      <c r="D169" s="617" t="s">
        <v>1136</v>
      </c>
      <c r="E169" s="545" t="s">
        <v>1137</v>
      </c>
      <c r="F169" s="543" t="s">
        <v>966</v>
      </c>
      <c r="G169" s="609">
        <f t="shared" si="9"/>
        <v>652264.30949999997</v>
      </c>
      <c r="H169" s="609">
        <f t="shared" si="10"/>
        <v>34329.700500000035</v>
      </c>
      <c r="I169" s="545"/>
      <c r="J169" s="615"/>
      <c r="K169" s="611"/>
      <c r="L169" s="611"/>
      <c r="M169" s="148">
        <v>686594.01</v>
      </c>
      <c r="N169" s="543" t="s">
        <v>966</v>
      </c>
      <c r="O169" s="606"/>
      <c r="P169" s="545" t="s">
        <v>1137</v>
      </c>
    </row>
    <row r="170" spans="1:16" ht="60">
      <c r="A170" s="607">
        <v>60</v>
      </c>
      <c r="B170" s="543" t="s">
        <v>181</v>
      </c>
      <c r="C170" s="577" t="s">
        <v>963</v>
      </c>
      <c r="D170" s="617" t="s">
        <v>1138</v>
      </c>
      <c r="E170" s="545" t="s">
        <v>1139</v>
      </c>
      <c r="F170" s="543" t="s">
        <v>966</v>
      </c>
      <c r="G170" s="609">
        <f t="shared" si="9"/>
        <v>732271.83699999994</v>
      </c>
      <c r="H170" s="609">
        <f t="shared" si="10"/>
        <v>38540.623000000021</v>
      </c>
      <c r="I170" s="545"/>
      <c r="J170" s="615"/>
      <c r="K170" s="611"/>
      <c r="L170" s="611"/>
      <c r="M170" s="148">
        <v>770812.46</v>
      </c>
      <c r="N170" s="543" t="s">
        <v>966</v>
      </c>
      <c r="O170" s="606"/>
      <c r="P170" s="545" t="s">
        <v>1139</v>
      </c>
    </row>
    <row r="171" spans="1:16" ht="60">
      <c r="A171" s="607">
        <v>61</v>
      </c>
      <c r="B171" s="543" t="s">
        <v>181</v>
      </c>
      <c r="C171" s="577" t="s">
        <v>963</v>
      </c>
      <c r="D171" s="617" t="s">
        <v>1140</v>
      </c>
      <c r="E171" s="545" t="s">
        <v>1139</v>
      </c>
      <c r="F171" s="543" t="s">
        <v>966</v>
      </c>
      <c r="G171" s="609">
        <f t="shared" si="9"/>
        <v>753006.53699999989</v>
      </c>
      <c r="H171" s="609">
        <f t="shared" si="10"/>
        <v>39631.923000000068</v>
      </c>
      <c r="I171" s="545"/>
      <c r="J171" s="615"/>
      <c r="K171" s="611"/>
      <c r="L171" s="611"/>
      <c r="M171" s="148">
        <v>792638.46</v>
      </c>
      <c r="N171" s="543" t="s">
        <v>966</v>
      </c>
      <c r="O171" s="606"/>
      <c r="P171" s="545" t="s">
        <v>1139</v>
      </c>
    </row>
    <row r="172" spans="1:16" ht="60">
      <c r="A172" s="607">
        <v>62</v>
      </c>
      <c r="B172" s="543" t="s">
        <v>181</v>
      </c>
      <c r="C172" s="577" t="s">
        <v>963</v>
      </c>
      <c r="D172" s="617" t="s">
        <v>1141</v>
      </c>
      <c r="E172" s="545" t="s">
        <v>1137</v>
      </c>
      <c r="F172" s="543" t="s">
        <v>966</v>
      </c>
      <c r="G172" s="609">
        <f t="shared" si="9"/>
        <v>1425000</v>
      </c>
      <c r="H172" s="609">
        <f t="shared" si="10"/>
        <v>75000</v>
      </c>
      <c r="I172" s="545"/>
      <c r="J172" s="615"/>
      <c r="K172" s="611"/>
      <c r="L172" s="611"/>
      <c r="M172" s="613">
        <v>1500000</v>
      </c>
      <c r="N172" s="543" t="s">
        <v>966</v>
      </c>
      <c r="O172" s="606"/>
      <c r="P172" s="545" t="s">
        <v>1137</v>
      </c>
    </row>
    <row r="173" spans="1:16" ht="60">
      <c r="A173" s="607">
        <v>63</v>
      </c>
      <c r="B173" s="543" t="s">
        <v>181</v>
      </c>
      <c r="C173" s="577" t="s">
        <v>963</v>
      </c>
      <c r="D173" s="617" t="s">
        <v>1142</v>
      </c>
      <c r="E173" s="545" t="s">
        <v>1139</v>
      </c>
      <c r="F173" s="543" t="s">
        <v>966</v>
      </c>
      <c r="G173" s="609">
        <f t="shared" si="9"/>
        <v>253110.90350000001</v>
      </c>
      <c r="H173" s="609">
        <f t="shared" si="10"/>
        <v>13321.626500000013</v>
      </c>
      <c r="I173" s="545"/>
      <c r="J173" s="615"/>
      <c r="K173" s="611"/>
      <c r="L173" s="611"/>
      <c r="M173" s="619">
        <v>266432.53000000003</v>
      </c>
      <c r="N173" s="543" t="s">
        <v>966</v>
      </c>
      <c r="O173" s="606"/>
      <c r="P173" s="545" t="s">
        <v>1139</v>
      </c>
    </row>
    <row r="174" spans="1:16" ht="60">
      <c r="A174" s="607">
        <v>64</v>
      </c>
      <c r="B174" s="543" t="s">
        <v>181</v>
      </c>
      <c r="C174" s="577" t="s">
        <v>963</v>
      </c>
      <c r="D174" s="614" t="s">
        <v>1143</v>
      </c>
      <c r="E174" s="545" t="s">
        <v>1137</v>
      </c>
      <c r="F174" s="543" t="s">
        <v>966</v>
      </c>
      <c r="G174" s="609">
        <f t="shared" si="9"/>
        <v>287600.853</v>
      </c>
      <c r="H174" s="609">
        <f t="shared" si="10"/>
        <v>15136.886999999988</v>
      </c>
      <c r="I174" s="545"/>
      <c r="J174" s="615"/>
      <c r="K174" s="611"/>
      <c r="L174" s="611"/>
      <c r="M174" s="148">
        <v>302737.74</v>
      </c>
      <c r="N174" s="543" t="s">
        <v>966</v>
      </c>
      <c r="O174" s="606"/>
      <c r="P174" s="545" t="s">
        <v>1137</v>
      </c>
    </row>
    <row r="175" spans="1:16" ht="60">
      <c r="A175" s="607">
        <v>65</v>
      </c>
      <c r="B175" s="543" t="s">
        <v>181</v>
      </c>
      <c r="C175" s="577" t="s">
        <v>963</v>
      </c>
      <c r="D175" s="617" t="s">
        <v>1144</v>
      </c>
      <c r="E175" s="545" t="s">
        <v>1137</v>
      </c>
      <c r="F175" s="543" t="s">
        <v>966</v>
      </c>
      <c r="G175" s="609">
        <f t="shared" ref="G175:G179" si="11">M175*0.95</f>
        <v>187616.02249999999</v>
      </c>
      <c r="H175" s="609">
        <f t="shared" ref="H175:H179" si="12">M175-G175</f>
        <v>9874.5274999999965</v>
      </c>
      <c r="I175" s="545"/>
      <c r="J175" s="615"/>
      <c r="K175" s="611"/>
      <c r="L175" s="611"/>
      <c r="M175" s="148">
        <v>197490.55</v>
      </c>
      <c r="N175" s="543" t="s">
        <v>966</v>
      </c>
      <c r="O175" s="606"/>
      <c r="P175" s="545" t="s">
        <v>1137</v>
      </c>
    </row>
    <row r="176" spans="1:16" ht="75">
      <c r="A176" s="607">
        <v>66</v>
      </c>
      <c r="B176" s="543" t="s">
        <v>181</v>
      </c>
      <c r="C176" s="577" t="s">
        <v>963</v>
      </c>
      <c r="D176" s="614" t="s">
        <v>1145</v>
      </c>
      <c r="E176" s="545" t="s">
        <v>1137</v>
      </c>
      <c r="F176" s="543" t="s">
        <v>966</v>
      </c>
      <c r="G176" s="609">
        <f t="shared" si="11"/>
        <v>435879.82649999997</v>
      </c>
      <c r="H176" s="609">
        <f t="shared" si="12"/>
        <v>22941.043500000029</v>
      </c>
      <c r="I176" s="545"/>
      <c r="J176" s="615"/>
      <c r="K176" s="611"/>
      <c r="L176" s="611"/>
      <c r="M176" s="148">
        <v>458820.87</v>
      </c>
      <c r="N176" s="543" t="s">
        <v>966</v>
      </c>
      <c r="O176" s="606"/>
      <c r="P176" s="545" t="s">
        <v>1137</v>
      </c>
    </row>
    <row r="177" spans="1:16" ht="78.75" customHeight="1">
      <c r="A177" s="607">
        <v>67</v>
      </c>
      <c r="B177" s="543" t="s">
        <v>181</v>
      </c>
      <c r="C177" s="577" t="s">
        <v>963</v>
      </c>
      <c r="D177" s="617" t="s">
        <v>1146</v>
      </c>
      <c r="E177" s="545" t="s">
        <v>1137</v>
      </c>
      <c r="F177" s="543" t="s">
        <v>966</v>
      </c>
      <c r="G177" s="609">
        <f t="shared" si="11"/>
        <v>914735.04999999993</v>
      </c>
      <c r="H177" s="609">
        <f t="shared" si="12"/>
        <v>48143.95000000007</v>
      </c>
      <c r="I177" s="545"/>
      <c r="J177" s="615"/>
      <c r="K177" s="611"/>
      <c r="L177" s="611"/>
      <c r="M177" s="148">
        <v>962879</v>
      </c>
      <c r="N177" s="543" t="s">
        <v>966</v>
      </c>
      <c r="O177" s="606"/>
      <c r="P177" s="545" t="s">
        <v>1137</v>
      </c>
    </row>
    <row r="178" spans="1:16" ht="60">
      <c r="A178" s="607">
        <v>68</v>
      </c>
      <c r="B178" s="543" t="s">
        <v>181</v>
      </c>
      <c r="C178" s="577" t="s">
        <v>963</v>
      </c>
      <c r="D178" s="620" t="s">
        <v>1147</v>
      </c>
      <c r="E178" s="545" t="s">
        <v>1148</v>
      </c>
      <c r="F178" s="543" t="s">
        <v>966</v>
      </c>
      <c r="G178" s="609">
        <f t="shared" si="11"/>
        <v>475000</v>
      </c>
      <c r="H178" s="609">
        <f t="shared" si="12"/>
        <v>25000</v>
      </c>
      <c r="I178" s="545"/>
      <c r="J178" s="615"/>
      <c r="K178" s="611"/>
      <c r="L178" s="611"/>
      <c r="M178" s="613">
        <v>500000</v>
      </c>
      <c r="N178" s="543" t="s">
        <v>966</v>
      </c>
      <c r="O178" s="606"/>
      <c r="P178" s="545" t="s">
        <v>1148</v>
      </c>
    </row>
    <row r="179" spans="1:16" ht="60">
      <c r="A179" s="607">
        <v>69</v>
      </c>
      <c r="B179" s="543" t="s">
        <v>181</v>
      </c>
      <c r="C179" s="577" t="s">
        <v>963</v>
      </c>
      <c r="D179" s="617" t="s">
        <v>1149</v>
      </c>
      <c r="E179" s="545" t="s">
        <v>1148</v>
      </c>
      <c r="F179" s="543" t="s">
        <v>966</v>
      </c>
      <c r="G179" s="609">
        <f t="shared" si="11"/>
        <v>665000</v>
      </c>
      <c r="H179" s="609">
        <f t="shared" si="12"/>
        <v>35000</v>
      </c>
      <c r="I179" s="620"/>
      <c r="J179" s="615"/>
      <c r="K179" s="611"/>
      <c r="L179" s="611"/>
      <c r="M179" s="613">
        <v>700000</v>
      </c>
      <c r="N179" s="543" t="s">
        <v>966</v>
      </c>
      <c r="O179" s="606"/>
      <c r="P179" s="545" t="s">
        <v>1148</v>
      </c>
    </row>
    <row r="180" spans="1:16" s="626" customFormat="1" ht="39.75" customHeight="1">
      <c r="A180" s="621"/>
      <c r="B180" s="621"/>
      <c r="C180" s="621"/>
      <c r="D180" s="621"/>
      <c r="E180" s="622"/>
      <c r="F180" s="621"/>
      <c r="G180" s="623">
        <f>SUM(G111:G179)</f>
        <v>33633485.825500011</v>
      </c>
      <c r="H180" s="623">
        <f>SUM(H111:H179)</f>
        <v>1770183.4645000002</v>
      </c>
      <c r="I180" s="624"/>
      <c r="J180" s="621"/>
      <c r="K180" s="625"/>
      <c r="L180" s="625"/>
      <c r="M180" s="623">
        <f>SUM(M111:M179)</f>
        <v>35403669.290000007</v>
      </c>
      <c r="N180" s="621"/>
      <c r="O180" s="621"/>
      <c r="P180" s="621"/>
    </row>
  </sheetData>
  <mergeCells count="19">
    <mergeCell ref="A1:P1"/>
    <mergeCell ref="A2:A4"/>
    <mergeCell ref="B2:B4"/>
    <mergeCell ref="C2:C4"/>
    <mergeCell ref="D2:D4"/>
    <mergeCell ref="E2:E4"/>
    <mergeCell ref="F2:F4"/>
    <mergeCell ref="G2:J2"/>
    <mergeCell ref="K2:M3"/>
    <mergeCell ref="N2:N4"/>
    <mergeCell ref="A6:P6"/>
    <mergeCell ref="A100:P100"/>
    <mergeCell ref="A110:P110"/>
    <mergeCell ref="O2:O4"/>
    <mergeCell ref="P2:P4"/>
    <mergeCell ref="G3:G4"/>
    <mergeCell ref="H3:H4"/>
    <mergeCell ref="I3:I4"/>
    <mergeCell ref="J3: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აბაშა</vt:lpstr>
      <vt:lpstr>ზუგდიდი</vt:lpstr>
      <vt:lpstr>მარტვილი</vt:lpstr>
      <vt:lpstr>მესტია</vt:lpstr>
      <vt:lpstr>სენაკი</vt:lpstr>
      <vt:lpstr>ჩხოროწყუ</vt:lpstr>
      <vt:lpstr>წალენჯიხა</vt:lpstr>
      <vt:lpstr>ხობი</vt:lpstr>
      <vt:lpstr>ფოთი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2026-04-21T06:58:29Z</dcterms:modified>
</cp:coreProperties>
</file>